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  <definedName name="_xlnm.Print_Area" localSheetId="0">'Sheet1'!$A$2:$S$58</definedName>
  </definedNames>
  <calcPr fullCalcOnLoad="1"/>
</workbook>
</file>

<file path=xl/sharedStrings.xml><?xml version="1.0" encoding="utf-8"?>
<sst xmlns="http://schemas.openxmlformats.org/spreadsheetml/2006/main" count="238" uniqueCount="138">
  <si>
    <t>数控技术专业教学进程安排表</t>
  </si>
  <si>
    <t>课程类别</t>
  </si>
  <si>
    <t>序号</t>
  </si>
  <si>
    <t>课程名称</t>
  </si>
  <si>
    <t>课时及学分</t>
  </si>
  <si>
    <t>周课时及教学周安排</t>
  </si>
  <si>
    <t>考核方式</t>
  </si>
  <si>
    <t>课时</t>
  </si>
  <si>
    <t>学分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</si>
  <si>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</si>
  <si>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</si>
  <si>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</si>
  <si>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</si>
  <si>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</si>
  <si>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</si>
  <si>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</si>
  <si>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</si>
  <si>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</si>
  <si>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</si>
  <si>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考试</t>
  </si>
  <si>
    <t>考查</t>
  </si>
  <si>
    <t>17+1</t>
  </si>
  <si>
    <t>9+9</t>
  </si>
  <si>
    <t>15+3</t>
  </si>
  <si>
    <t>0+18</t>
  </si>
  <si>
    <t>公共基础课</t>
  </si>
  <si>
    <t>思想政治课</t>
  </si>
  <si>
    <t xml:space="preserve">必修 </t>
  </si>
  <si>
    <t>中国特色社会主义</t>
  </si>
  <si>
    <t>√</t>
  </si>
  <si>
    <t>心理健康与职业生涯</t>
  </si>
  <si>
    <t>哲学与人生</t>
  </si>
  <si>
    <t>职业道德与法治</t>
  </si>
  <si>
    <t>思想道德修养与法律基础</t>
  </si>
  <si>
    <t>毛泽东思想和中国特色社会主义理论体系概论</t>
  </si>
  <si>
    <t>中华优秀传统文化(专题讲座）</t>
  </si>
  <si>
    <t>总8</t>
  </si>
  <si>
    <t>形势与政策（专题讲座）</t>
  </si>
  <si>
    <t>限选</t>
  </si>
  <si>
    <t>党史</t>
  </si>
  <si>
    <t>文化课</t>
  </si>
  <si>
    <t>语     文</t>
  </si>
  <si>
    <t>数     学</t>
  </si>
  <si>
    <t>英     语</t>
  </si>
  <si>
    <t>信息技术</t>
  </si>
  <si>
    <t>音乐</t>
  </si>
  <si>
    <t>体育与健康</t>
  </si>
  <si>
    <t>2/</t>
  </si>
  <si>
    <t>历史</t>
  </si>
  <si>
    <t>创业与就业教育</t>
  </si>
  <si>
    <t>物理</t>
  </si>
  <si>
    <t>化学</t>
  </si>
  <si>
    <t>地理</t>
  </si>
  <si>
    <t>职业健康与安全</t>
  </si>
  <si>
    <t>美育</t>
  </si>
  <si>
    <t>环保教育</t>
  </si>
  <si>
    <t>必修</t>
  </si>
  <si>
    <t>劳动教育</t>
  </si>
  <si>
    <t>公共基础课小计</t>
  </si>
  <si>
    <t>专业（技能）课程</t>
  </si>
  <si>
    <t>专业（群）平台课程</t>
  </si>
  <si>
    <t>机械制图与CAD技术基础</t>
  </si>
  <si>
    <t>机械测绘与CAD技术训练</t>
  </si>
  <si>
    <t>2W</t>
  </si>
  <si>
    <t>机械制造技术基础</t>
  </si>
  <si>
    <t>机械加工技术训练</t>
  </si>
  <si>
    <t>机械测量技术</t>
  </si>
  <si>
    <t>电工技术训练</t>
  </si>
  <si>
    <t>电子技术训练</t>
  </si>
  <si>
    <t>1W</t>
  </si>
  <si>
    <t>电工电子技术基础</t>
  </si>
  <si>
    <t>数控加工工艺与编程技术基础</t>
  </si>
  <si>
    <t>ＣＡＤ／ＣＡＭ软件应用技术</t>
  </si>
  <si>
    <t>3W</t>
  </si>
  <si>
    <t>数控设备管理和维护技术基础</t>
  </si>
  <si>
    <t>质量管理与控制技术基础</t>
  </si>
  <si>
    <t>专业（群）平台课程小计</t>
  </si>
  <si>
    <t>2+4W</t>
  </si>
  <si>
    <t>8+3W</t>
  </si>
  <si>
    <t>专业核心课程</t>
  </si>
  <si>
    <t>钳工工艺与技术训练</t>
  </si>
  <si>
    <t>5W</t>
  </si>
  <si>
    <t>机床夹具设计</t>
  </si>
  <si>
    <t>数控机床操作加工技术训练</t>
  </si>
  <si>
    <t>现代制造技术与检测</t>
  </si>
  <si>
    <t>多轴数控加工技术</t>
  </si>
  <si>
    <t>数控车铣加工</t>
  </si>
  <si>
    <t>数控机床控制技术基础</t>
  </si>
  <si>
    <t>4W</t>
  </si>
  <si>
    <t>气动与液压技术</t>
  </si>
  <si>
    <t>智能制造单元应用技术</t>
  </si>
  <si>
    <t>专业核心平台课程小计</t>
  </si>
  <si>
    <t>4+1W</t>
  </si>
  <si>
    <t>6W</t>
  </si>
  <si>
    <t>9W</t>
  </si>
  <si>
    <t>专业方向课程</t>
  </si>
  <si>
    <t>车削技术方向</t>
  </si>
  <si>
    <t>IHK金属切削师车、铣、钳技术一体化训练（中期考核）</t>
  </si>
  <si>
    <t>7W</t>
  </si>
  <si>
    <t>IHK金属切削师车、铣、钳技术一体化训练(末期考核)</t>
  </si>
  <si>
    <t>车削技术（数控车工）实训与考级(中级工)</t>
  </si>
  <si>
    <t>8W</t>
  </si>
  <si>
    <t>车削技术（数控车工）实训与考级(高级工)</t>
  </si>
  <si>
    <t>专业方向课程小计</t>
  </si>
  <si>
    <t>专业（技能）课程合计</t>
  </si>
  <si>
    <t>集中实践课程</t>
  </si>
  <si>
    <t>顶岗实习</t>
  </si>
  <si>
    <t>18W</t>
  </si>
  <si>
    <t>毕业设计</t>
  </si>
  <si>
    <t>集中实践课程小计</t>
  </si>
  <si>
    <t>任选课程</t>
  </si>
  <si>
    <t>公共选修类</t>
  </si>
  <si>
    <t>礼仪规范教程</t>
  </si>
  <si>
    <t>书法</t>
  </si>
  <si>
    <t>实用文写作</t>
  </si>
  <si>
    <t>中国名著欣赏</t>
  </si>
  <si>
    <t>工匠精神</t>
  </si>
  <si>
    <t>企业管理与营销</t>
  </si>
  <si>
    <t>专业拓展选修类</t>
  </si>
  <si>
    <t>金属切削原理与刀具</t>
  </si>
  <si>
    <t>机械基础</t>
  </si>
  <si>
    <t>特种加工技术</t>
  </si>
  <si>
    <t>精密测量技术自动线技术</t>
  </si>
  <si>
    <t>现代物流技术</t>
  </si>
  <si>
    <t>工厂供配电系统</t>
  </si>
  <si>
    <t>模具装配技术</t>
  </si>
  <si>
    <t>机械拆装技术</t>
  </si>
  <si>
    <t>3D打印技术</t>
  </si>
  <si>
    <t>机械手与机器人技术</t>
  </si>
  <si>
    <t>数控机床电气装调技术</t>
  </si>
  <si>
    <t>Inventor工业造型设计</t>
  </si>
  <si>
    <t>选修课程小计</t>
  </si>
  <si>
    <t>素质拓展课程</t>
  </si>
  <si>
    <t>入学教育及军训</t>
  </si>
  <si>
    <t>社会实践</t>
  </si>
  <si>
    <t>素质拓展课程小计</t>
  </si>
  <si>
    <t>合    计</t>
  </si>
  <si>
    <t>注：
1.《中国特色社会主义》《心理健康与职业生涯》《哲学与人生》《职业道德与法治》《艺术》《创业与就业教育》等课程不足的学时，将通过实训周课余时间或选修课进行课时补足。
2.《信息技术》课时不足的学时，将通过课后辅导、大作业或者集中训练进行课时补足。
3.《劳动教育》课时不足的学时，将通过校园执周等实践性活动进行课时补足。                                                                        
4.《体育与健康》课时数下面划横线的斜体数字，代表该课程在实训期间也正常安排，实训课时总量将扣除该划横线的课时；“2/”代表只上半学期。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</si>
</sst>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i/>
      <u val="single"/>
      <sz val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>
        <color indexed="63"/>
      </right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1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0" fontId="9" fillId="4" borderId="0" applyNumberFormat="0" applyBorder="0" applyAlignment="0" applyProtection="0"/>
    <xf numFmtId="0" fontId="8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3" fillId="3" borderId="2" applyNumberFormat="0" applyAlignment="0" applyProtection="0"/>
    <xf numFmtId="0" fontId="14" fillId="7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11" fillId="10" borderId="0" applyNumberFormat="0" applyBorder="0" applyAlignment="0" applyProtection="0"/>
    <xf numFmtId="0" fontId="12" fillId="0" borderId="6" applyNumberFormat="0" applyFill="0" applyAlignment="0" applyProtection="0"/>
    <xf numFmtId="0" fontId="11" fillId="11" borderId="0" applyNumberFormat="0" applyBorder="0" applyAlignment="0" applyProtection="0"/>
    <xf numFmtId="0" fontId="10" fillId="3" borderId="1" applyNumberFormat="0" applyAlignment="0" applyProtection="0"/>
    <xf numFmtId="0" fontId="13" fillId="3" borderId="2" applyNumberFormat="0" applyAlignment="0" applyProtection="0"/>
    <xf numFmtId="0" fontId="7" fillId="12" borderId="7" applyNumberFormat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11" fillId="15" borderId="0" applyNumberFormat="0" applyBorder="0" applyAlignment="0" applyProtection="0"/>
    <xf numFmtId="0" fontId="24" fillId="0" borderId="8" applyNumberFormat="0" applyFill="0" applyAlignment="0" applyProtection="0"/>
    <xf numFmtId="0" fontId="9" fillId="7" borderId="0" applyNumberFormat="0" applyBorder="0" applyAlignment="0" applyProtection="0"/>
    <xf numFmtId="0" fontId="15" fillId="0" borderId="9" applyNumberFormat="0" applyFill="0" applyAlignment="0" applyProtection="0"/>
    <xf numFmtId="0" fontId="25" fillId="2" borderId="0" applyNumberFormat="0" applyBorder="0" applyAlignment="0" applyProtection="0"/>
    <xf numFmtId="0" fontId="16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11" fillId="17" borderId="0" applyNumberFormat="0" applyBorder="0" applyAlignment="0" applyProtection="0"/>
    <xf numFmtId="0" fontId="9" fillId="4" borderId="0" applyNumberFormat="0" applyBorder="0" applyAlignment="0" applyProtection="0"/>
    <xf numFmtId="0" fontId="24" fillId="0" borderId="8" applyNumberFormat="0" applyFill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10" fillId="3" borderId="1" applyNumberFormat="0" applyAlignment="0" applyProtection="0"/>
    <xf numFmtId="0" fontId="24" fillId="0" borderId="8" applyNumberFormat="0" applyFill="0" applyAlignment="0" applyProtection="0"/>
    <xf numFmtId="0" fontId="9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9" fillId="13" borderId="0" applyNumberFormat="0" applyBorder="0" applyAlignment="0" applyProtection="0"/>
    <xf numFmtId="0" fontId="10" fillId="3" borderId="1" applyNumberFormat="0" applyAlignment="0" applyProtection="0"/>
    <xf numFmtId="0" fontId="9" fillId="4" borderId="0" applyNumberFormat="0" applyBorder="0" applyAlignment="0" applyProtection="0"/>
    <xf numFmtId="0" fontId="9" fillId="13" borderId="0" applyNumberFormat="0" applyBorder="0" applyAlignment="0" applyProtection="0"/>
    <xf numFmtId="0" fontId="13" fillId="3" borderId="2" applyNumberFormat="0" applyAlignment="0" applyProtection="0"/>
    <xf numFmtId="0" fontId="11" fillId="20" borderId="0" applyNumberFormat="0" applyBorder="0" applyAlignment="0" applyProtection="0"/>
    <xf numFmtId="0" fontId="13" fillId="3" borderId="2" applyNumberFormat="0" applyAlignment="0" applyProtection="0"/>
    <xf numFmtId="0" fontId="9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6" fillId="16" borderId="0" applyNumberFormat="0" applyBorder="0" applyAlignment="0" applyProtection="0"/>
    <xf numFmtId="0" fontId="9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10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11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1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12" borderId="7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12" borderId="7" applyNumberFormat="0" applyAlignment="0" applyProtection="0"/>
    <xf numFmtId="0" fontId="7" fillId="12" borderId="7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textRotation="255" wrapText="1"/>
    </xf>
    <xf numFmtId="0" fontId="4" fillId="0" borderId="16" xfId="0" applyNumberFormat="1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textRotation="255" wrapText="1"/>
    </xf>
    <xf numFmtId="0" fontId="4" fillId="0" borderId="13" xfId="0" applyNumberFormat="1" applyFont="1" applyFill="1" applyBorder="1" applyAlignment="1">
      <alignment horizontal="center" vertical="center" textRotation="255" wrapText="1"/>
    </xf>
    <xf numFmtId="0" fontId="4" fillId="0" borderId="13" xfId="147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88" applyFont="1" applyFill="1" applyBorder="1" applyAlignment="1">
      <alignment horizontal="center" vertical="center"/>
      <protection/>
    </xf>
    <xf numFmtId="0" fontId="4" fillId="0" borderId="23" xfId="88" applyFont="1" applyFill="1" applyBorder="1" applyAlignment="1">
      <alignment horizontal="center" vertical="center" wrapText="1"/>
      <protection/>
    </xf>
    <xf numFmtId="0" fontId="4" fillId="0" borderId="24" xfId="88" applyFont="1" applyFill="1" applyBorder="1" applyAlignment="1">
      <alignment horizontal="center" vertical="center" wrapText="1"/>
      <protection/>
    </xf>
    <xf numFmtId="0" fontId="4" fillId="0" borderId="14" xfId="88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88" applyFont="1" applyFill="1" applyBorder="1" applyAlignment="1">
      <alignment horizontal="center" vertical="center"/>
      <protection/>
    </xf>
    <xf numFmtId="176" fontId="4" fillId="0" borderId="14" xfId="88" applyNumberFormat="1" applyFont="1" applyFill="1" applyBorder="1" applyAlignment="1">
      <alignment horizontal="center" vertical="center"/>
      <protection/>
    </xf>
    <xf numFmtId="0" fontId="4" fillId="0" borderId="25" xfId="88" applyFont="1" applyFill="1" applyBorder="1" applyAlignment="1">
      <alignment horizontal="center" vertical="center" wrapText="1"/>
      <protection/>
    </xf>
    <xf numFmtId="0" fontId="4" fillId="0" borderId="26" xfId="88" applyFont="1" applyFill="1" applyBorder="1" applyAlignment="1">
      <alignment horizontal="center" vertical="center" wrapText="1"/>
      <protection/>
    </xf>
    <xf numFmtId="0" fontId="4" fillId="0" borderId="16" xfId="88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16" xfId="88" applyFont="1" applyFill="1" applyBorder="1" applyAlignment="1">
      <alignment horizontal="center" vertical="center"/>
      <protection/>
    </xf>
    <xf numFmtId="176" fontId="4" fillId="0" borderId="16" xfId="88" applyNumberFormat="1" applyFont="1" applyFill="1" applyBorder="1" applyAlignment="1">
      <alignment horizontal="center" vertical="center"/>
      <protection/>
    </xf>
    <xf numFmtId="0" fontId="6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3" xfId="147" applyFont="1" applyFill="1" applyBorder="1">
      <alignment vertical="center"/>
      <protection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88" applyFont="1" applyFill="1" applyBorder="1" applyAlignment="1">
      <alignment horizontal="center" vertical="center"/>
      <protection/>
    </xf>
    <xf numFmtId="0" fontId="4" fillId="0" borderId="29" xfId="88" applyFont="1" applyFill="1" applyBorder="1" applyAlignment="1">
      <alignment horizontal="center" vertical="center"/>
      <protection/>
    </xf>
    <xf numFmtId="0" fontId="4" fillId="0" borderId="32" xfId="88" applyFont="1" applyFill="1" applyBorder="1" applyAlignment="1">
      <alignment horizontal="center" vertical="center"/>
      <protection/>
    </xf>
    <xf numFmtId="0" fontId="4" fillId="0" borderId="13" xfId="88" applyFont="1" applyFill="1" applyBorder="1" applyAlignment="1">
      <alignment horizontal="center" vertical="center" wrapText="1"/>
      <protection/>
    </xf>
    <xf numFmtId="0" fontId="4" fillId="0" borderId="13" xfId="88" applyFont="1" applyFill="1" applyBorder="1" applyAlignment="1">
      <alignment horizontal="center" vertical="center" wrapText="1"/>
      <protection/>
    </xf>
    <xf numFmtId="0" fontId="4" fillId="0" borderId="33" xfId="88" applyFont="1" applyFill="1" applyBorder="1" applyAlignment="1">
      <alignment horizontal="center" vertical="center" wrapText="1"/>
      <protection/>
    </xf>
    <xf numFmtId="0" fontId="4" fillId="0" borderId="34" xfId="88" applyFont="1" applyFill="1" applyBorder="1" applyAlignment="1">
      <alignment horizontal="center" vertical="center" wrapText="1"/>
      <protection/>
    </xf>
    <xf numFmtId="0" fontId="4" fillId="0" borderId="15" xfId="88" applyFont="1" applyFill="1" applyBorder="1" applyAlignment="1">
      <alignment horizontal="center" vertical="center" wrapText="1"/>
      <protection/>
    </xf>
    <xf numFmtId="0" fontId="4" fillId="0" borderId="14" xfId="88" applyFont="1" applyFill="1" applyBorder="1" applyAlignment="1">
      <alignment horizontal="center" vertical="center"/>
      <protection/>
    </xf>
    <xf numFmtId="0" fontId="4" fillId="0" borderId="15" xfId="88" applyFont="1" applyFill="1" applyBorder="1" applyAlignment="1">
      <alignment horizontal="center" vertical="center"/>
      <protection/>
    </xf>
    <xf numFmtId="0" fontId="4" fillId="0" borderId="15" xfId="88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0" fontId="4" fillId="0" borderId="16" xfId="88" applyFont="1" applyFill="1" applyBorder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0" fontId="3" fillId="0" borderId="13" xfId="88" applyFont="1" applyFill="1" applyBorder="1" applyAlignment="1">
      <alignment horizontal="center" vertical="center" wrapText="1"/>
      <protection/>
    </xf>
    <xf numFmtId="176" fontId="4" fillId="0" borderId="13" xfId="88" applyNumberFormat="1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center" vertical="center" wrapText="1"/>
      <protection/>
    </xf>
    <xf numFmtId="0" fontId="4" fillId="0" borderId="21" xfId="88" applyFont="1" applyFill="1" applyBorder="1" applyAlignment="1">
      <alignment horizontal="center" vertical="center" wrapText="1"/>
      <protection/>
    </xf>
    <xf numFmtId="44" fontId="3" fillId="0" borderId="35" xfId="156" applyFont="1" applyFill="1" applyBorder="1" applyAlignment="1">
      <alignment horizontal="center" vertical="center"/>
    </xf>
    <xf numFmtId="44" fontId="3" fillId="0" borderId="36" xfId="156" applyFont="1" applyFill="1" applyBorder="1" applyAlignment="1">
      <alignment horizontal="center" vertical="center"/>
    </xf>
    <xf numFmtId="44" fontId="3" fillId="0" borderId="37" xfId="156" applyFont="1" applyFill="1" applyBorder="1" applyAlignment="1">
      <alignment horizontal="center" vertical="center"/>
    </xf>
    <xf numFmtId="0" fontId="4" fillId="0" borderId="38" xfId="88" applyNumberFormat="1" applyFont="1" applyFill="1" applyBorder="1" applyAlignment="1">
      <alignment horizontal="center" vertical="center"/>
      <protection/>
    </xf>
    <xf numFmtId="0" fontId="4" fillId="0" borderId="38" xfId="88" applyFont="1" applyFill="1" applyBorder="1">
      <alignment vertical="center"/>
      <protection/>
    </xf>
    <xf numFmtId="0" fontId="4" fillId="0" borderId="38" xfId="88" applyFont="1" applyFill="1" applyBorder="1" applyAlignment="1">
      <alignment horizontal="center" vertical="center"/>
      <protection/>
    </xf>
    <xf numFmtId="0" fontId="1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4" fillId="0" borderId="14" xfId="147" applyFont="1" applyFill="1" applyBorder="1" applyAlignment="1">
      <alignment horizontal="center" vertical="center"/>
      <protection/>
    </xf>
    <xf numFmtId="0" fontId="4" fillId="0" borderId="15" xfId="147" applyFont="1" applyFill="1" applyBorder="1" applyAlignment="1">
      <alignment horizontal="center" vertical="center"/>
      <protection/>
    </xf>
    <xf numFmtId="0" fontId="4" fillId="0" borderId="13" xfId="88" applyNumberFormat="1" applyFont="1" applyFill="1" applyBorder="1" applyAlignment="1">
      <alignment horizontal="center" vertical="center" wrapText="1"/>
      <protection/>
    </xf>
    <xf numFmtId="0" fontId="4" fillId="0" borderId="13" xfId="88" applyFont="1" applyFill="1" applyBorder="1" applyAlignment="1">
      <alignment horizontal="center" vertical="center"/>
      <protection/>
    </xf>
    <xf numFmtId="0" fontId="4" fillId="0" borderId="30" xfId="88" applyFont="1" applyFill="1" applyBorder="1" applyAlignment="1">
      <alignment horizontal="center" vertical="center"/>
      <protection/>
    </xf>
    <xf numFmtId="0" fontId="4" fillId="0" borderId="32" xfId="88" applyFont="1" applyFill="1" applyBorder="1" applyAlignment="1">
      <alignment horizontal="center" vertical="center"/>
      <protection/>
    </xf>
    <xf numFmtId="0" fontId="4" fillId="0" borderId="21" xfId="88" applyFont="1" applyFill="1" applyBorder="1" applyAlignment="1">
      <alignment horizontal="center" vertical="center"/>
      <protection/>
    </xf>
    <xf numFmtId="0" fontId="4" fillId="0" borderId="31" xfId="88" applyFont="1" applyFill="1" applyBorder="1" applyAlignment="1">
      <alignment horizontal="center" vertical="center"/>
      <protection/>
    </xf>
    <xf numFmtId="0" fontId="4" fillId="0" borderId="40" xfId="88" applyFont="1" applyFill="1" applyBorder="1">
      <alignment vertical="center"/>
      <protection/>
    </xf>
  </cellXfs>
  <cellStyles count="178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 3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5 3" xfId="46"/>
    <cellStyle name="20% - 强调文字颜色 6" xfId="47"/>
    <cellStyle name="强调文字颜色 2" xfId="48"/>
    <cellStyle name="链接单元格" xfId="49"/>
    <cellStyle name="20% - 强调文字颜色 2 3" xfId="50"/>
    <cellStyle name="汇总" xfId="51"/>
    <cellStyle name="好" xfId="52"/>
    <cellStyle name="适中" xfId="53"/>
    <cellStyle name="20% - 强调文字颜色 3 3" xfId="54"/>
    <cellStyle name="20% - 强调文字颜色 1 4" xfId="55"/>
    <cellStyle name="20% - 强调文字颜色 5" xfId="56"/>
    <cellStyle name="强调文字颜色 1" xfId="57"/>
    <cellStyle name="20% - 强调文字颜色 1" xfId="58"/>
    <cellStyle name="链接单元格 3" xfId="59"/>
    <cellStyle name="40% - 强调文字颜色 1" xfId="60"/>
    <cellStyle name="20% - 强调文字颜色 2" xfId="61"/>
    <cellStyle name="输出 2" xfId="62"/>
    <cellStyle name="链接单元格 4" xfId="63"/>
    <cellStyle name="40% - 强调文字颜色 2" xfId="64"/>
    <cellStyle name="强调文字颜色 3" xfId="65"/>
    <cellStyle name="强调文字颜色 4" xfId="66"/>
    <cellStyle name="20% - 强调文字颜色 4" xfId="67"/>
    <cellStyle name="输出 4" xfId="68"/>
    <cellStyle name="20% - 强调文字颜色 1 3" xfId="69"/>
    <cellStyle name="40% - 强调文字颜色 4" xfId="70"/>
    <cellStyle name="计算 3" xfId="71"/>
    <cellStyle name="强调文字颜色 5" xfId="72"/>
    <cellStyle name="计算 4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20% - 强调文字颜色 2 2" xfId="80"/>
    <cellStyle name="20% - 强调文字颜色 2 4" xfId="81"/>
    <cellStyle name="20% - 强调文字颜色 3 2" xfId="82"/>
    <cellStyle name="20% - 强调文字颜色 3 4" xfId="83"/>
    <cellStyle name="60% - 强调文字颜色 1 2" xfId="84"/>
    <cellStyle name="20% - 强调文字颜色 4 2" xfId="85"/>
    <cellStyle name="常规 3" xfId="86"/>
    <cellStyle name="20% - 强调文字颜色 4 3" xfId="87"/>
    <cellStyle name="常规 4" xfId="88"/>
    <cellStyle name="20% - 强调文字颜色 4 4" xfId="89"/>
    <cellStyle name="60% - 强调文字颜色 2 2" xfId="90"/>
    <cellStyle name="20% - 强调文字颜色 5 2" xfId="91"/>
    <cellStyle name="20% - 强调文字颜色 5 4" xfId="92"/>
    <cellStyle name="60% - 强调文字颜色 3 2" xfId="93"/>
    <cellStyle name="20% - 强调文字颜色 6 2" xfId="94"/>
    <cellStyle name="20% - 强调文字颜色 6 3" xfId="95"/>
    <cellStyle name="20% - 强调文字颜色 6 4" xfId="96"/>
    <cellStyle name="60% - 强调文字颜色 4 2" xfId="97"/>
    <cellStyle name="40% - 强调文字颜色 1 2" xfId="98"/>
    <cellStyle name="40% - 强调文字颜色 1 3" xfId="99"/>
    <cellStyle name="40% - 强调文字颜色 1 4" xfId="100"/>
    <cellStyle name="40% - 强调文字颜色 2 2" xfId="101"/>
    <cellStyle name="40% - 强调文字颜色 2 3" xfId="102"/>
    <cellStyle name="40% - 强调文字颜色 2 4" xfId="103"/>
    <cellStyle name="40% - 强调文字颜色 3 2" xfId="104"/>
    <cellStyle name="40% - 强调文字颜色 3 3" xfId="105"/>
    <cellStyle name="40% - 强调文字颜色 3 4" xfId="106"/>
    <cellStyle name="40% - 强调文字颜色 4 3" xfId="107"/>
    <cellStyle name="40% - 强调文字颜色 4 4" xfId="108"/>
    <cellStyle name="40% - 强调文字颜色 5 2" xfId="109"/>
    <cellStyle name="40% - 强调文字颜色 5 3" xfId="110"/>
    <cellStyle name="40% - 强调文字颜色 5 4" xfId="111"/>
    <cellStyle name="40% - 强调文字颜色 6 2" xfId="112"/>
    <cellStyle name="40% - 强调文字颜色 6 3" xfId="113"/>
    <cellStyle name="40% - 强调文字颜色 6 4" xfId="114"/>
    <cellStyle name="60% - 强调文字颜色 1 3" xfId="115"/>
    <cellStyle name="60% - 强调文字颜色 1 4" xfId="116"/>
    <cellStyle name="60% - 强调文字颜色 2 4" xfId="117"/>
    <cellStyle name="60% - 强调文字颜色 3 3" xfId="118"/>
    <cellStyle name="60% - 强调文字颜色 3 4" xfId="119"/>
    <cellStyle name="60% - 强调文字颜色 4 3" xfId="120"/>
    <cellStyle name="60% - 强调文字颜色 4 4" xfId="121"/>
    <cellStyle name="60% - 强调文字颜色 5 2" xfId="122"/>
    <cellStyle name="60% - 强调文字颜色 5 3" xfId="123"/>
    <cellStyle name="60% - 强调文字颜色 5 4" xfId="124"/>
    <cellStyle name="60% - 强调文字颜色 6 2" xfId="125"/>
    <cellStyle name="60% - 强调文字颜色 6 3" xfId="126"/>
    <cellStyle name="60% - 强调文字颜色 6 4" xfId="127"/>
    <cellStyle name="标题 1 2" xfId="128"/>
    <cellStyle name="标题 1 3" xfId="129"/>
    <cellStyle name="标题 1 4" xfId="130"/>
    <cellStyle name="标题 2 2" xfId="131"/>
    <cellStyle name="标题 2 3" xfId="132"/>
    <cellStyle name="标题 2 4" xfId="133"/>
    <cellStyle name="标题 3 2" xfId="134"/>
    <cellStyle name="标题 3 3" xfId="135"/>
    <cellStyle name="标题 3 4" xfId="136"/>
    <cellStyle name="标题 4 2" xfId="137"/>
    <cellStyle name="标题 4 3" xfId="138"/>
    <cellStyle name="标题 4 4" xfId="139"/>
    <cellStyle name="检查单元格 2" xfId="140"/>
    <cellStyle name="标题 5" xfId="141"/>
    <cellStyle name="标题 6" xfId="142"/>
    <cellStyle name="标题 7" xfId="143"/>
    <cellStyle name="差 2" xfId="144"/>
    <cellStyle name="差 3" xfId="145"/>
    <cellStyle name="差 4" xfId="146"/>
    <cellStyle name="常规 2" xfId="147"/>
    <cellStyle name="好 2" xfId="148"/>
    <cellStyle name="好 3" xfId="149"/>
    <cellStyle name="好 4" xfId="150"/>
    <cellStyle name="汇总 2" xfId="151"/>
    <cellStyle name="汇总 3" xfId="152"/>
    <cellStyle name="汇总 4" xfId="153"/>
    <cellStyle name="货币 2" xfId="154"/>
    <cellStyle name="货币 3" xfId="155"/>
    <cellStyle name="货币 4" xfId="156"/>
    <cellStyle name="检查单元格 3" xfId="157"/>
    <cellStyle name="检查单元格 4" xfId="158"/>
    <cellStyle name="解释性文本 2" xfId="159"/>
    <cellStyle name="解释性文本 3" xfId="160"/>
    <cellStyle name="解释性文本 4" xfId="161"/>
    <cellStyle name="警告文本 2" xfId="162"/>
    <cellStyle name="警告文本 3" xfId="163"/>
    <cellStyle name="警告文本 4" xfId="164"/>
    <cellStyle name="链接单元格 2" xfId="165"/>
    <cellStyle name="强调文字颜色 1 2" xfId="166"/>
    <cellStyle name="强调文字颜色 1 3" xfId="167"/>
    <cellStyle name="强调文字颜色 1 4" xfId="168"/>
    <cellStyle name="强调文字颜色 2 2" xfId="169"/>
    <cellStyle name="强调文字颜色 2 3" xfId="170"/>
    <cellStyle name="强调文字颜色 2 4" xfId="171"/>
    <cellStyle name="强调文字颜色 3 2" xfId="172"/>
    <cellStyle name="强调文字颜色 3 3" xfId="173"/>
    <cellStyle name="强调文字颜色 3 4" xfId="174"/>
    <cellStyle name="强调文字颜色 4 2" xfId="175"/>
    <cellStyle name="强调文字颜色 4 3" xfId="176"/>
    <cellStyle name="强调文字颜色 4 4" xfId="177"/>
    <cellStyle name="强调文字颜色 5 2" xfId="178"/>
    <cellStyle name="强调文字颜色 5 3" xfId="179"/>
    <cellStyle name="强调文字颜色 5 4" xfId="180"/>
    <cellStyle name="强调文字颜色 6 2" xfId="181"/>
    <cellStyle name="强调文字颜色 6 3" xfId="182"/>
    <cellStyle name="强调文字颜色 6 4" xfId="183"/>
    <cellStyle name="适中 3" xfId="184"/>
    <cellStyle name="适中 4" xfId="185"/>
    <cellStyle name="输入 2" xfId="186"/>
    <cellStyle name="输入 3" xfId="187"/>
    <cellStyle name="输入 4" xfId="188"/>
    <cellStyle name="注释 2" xfId="189"/>
    <cellStyle name="注释 3" xfId="190"/>
    <cellStyle name="注释 4" xfId="1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tabSelected="1" zoomScale="122" zoomScaleNormal="122" workbookViewId="0" topLeftCell="A31">
      <selection activeCell="P10" sqref="P10"/>
    </sheetView>
  </sheetViews>
  <sheetFormatPr defaultColWidth="9.00390625" defaultRowHeight="14.25"/>
  <cols>
    <col min="1" max="1" width="3.25390625" style="2" customWidth="1"/>
    <col min="2" max="2" width="2.875" style="2" customWidth="1"/>
    <col min="3" max="3" width="7.875" style="2" customWidth="1"/>
    <col min="4" max="4" width="2.875" style="2" customWidth="1"/>
    <col min="5" max="5" width="21.25390625" style="2" customWidth="1"/>
    <col min="6" max="6" width="5.75390625" style="2" customWidth="1"/>
    <col min="7" max="9" width="3.875" style="2" customWidth="1"/>
    <col min="10" max="10" width="4.875" style="2" customWidth="1"/>
    <col min="11" max="11" width="3.875" style="2" customWidth="1"/>
    <col min="12" max="12" width="5.625" style="2" customWidth="1"/>
    <col min="13" max="13" width="5.375" style="2" customWidth="1"/>
    <col min="14" max="14" width="4.625" style="2" customWidth="1"/>
    <col min="15" max="15" width="4.375" style="2" customWidth="1"/>
    <col min="16" max="16" width="4.75390625" style="3" customWidth="1"/>
    <col min="17" max="19" width="3.875" style="2" customWidth="1"/>
    <col min="20" max="21" width="4.625" style="1" customWidth="1"/>
    <col min="22" max="16384" width="9.00390625" style="1" customWidth="1"/>
  </cols>
  <sheetData>
    <row r="1" spans="1:19" ht="22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1" customHeight="1">
      <c r="A2" s="5" t="s">
        <v>1</v>
      </c>
      <c r="B2" s="6"/>
      <c r="C2" s="6"/>
      <c r="D2" s="7" t="s">
        <v>2</v>
      </c>
      <c r="E2" s="6" t="s">
        <v>3</v>
      </c>
      <c r="F2" s="6" t="s">
        <v>4</v>
      </c>
      <c r="G2" s="6"/>
      <c r="H2" s="6" t="s">
        <v>5</v>
      </c>
      <c r="I2" s="6"/>
      <c r="J2" s="6"/>
      <c r="K2" s="6"/>
      <c r="L2" s="6"/>
      <c r="M2" s="6"/>
      <c r="N2" s="6"/>
      <c r="O2" s="6"/>
      <c r="P2" s="6"/>
      <c r="Q2" s="6"/>
      <c r="R2" s="6" t="s">
        <v>6</v>
      </c>
      <c r="S2" s="57"/>
    </row>
    <row r="3" spans="1:19" ht="14.25">
      <c r="A3" s="8"/>
      <c r="B3" s="9"/>
      <c r="C3" s="9"/>
      <c r="D3" s="10"/>
      <c r="E3" s="9"/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32" t="s">
        <v>19</v>
      </c>
      <c r="S3" s="58" t="s">
        <v>20</v>
      </c>
    </row>
    <row r="4" spans="1:19" ht="14.25">
      <c r="A4" s="8"/>
      <c r="B4" s="9"/>
      <c r="C4" s="9"/>
      <c r="D4" s="10"/>
      <c r="E4" s="9"/>
      <c r="F4" s="9"/>
      <c r="G4" s="9"/>
      <c r="H4" s="9" t="s">
        <v>21</v>
      </c>
      <c r="I4" s="9" t="s">
        <v>22</v>
      </c>
      <c r="J4" s="9" t="s">
        <v>23</v>
      </c>
      <c r="K4" s="9" t="s">
        <v>22</v>
      </c>
      <c r="L4" s="9" t="s">
        <v>22</v>
      </c>
      <c r="M4" s="9" t="s">
        <v>22</v>
      </c>
      <c r="N4" s="9" t="s">
        <v>24</v>
      </c>
      <c r="O4" s="9" t="s">
        <v>22</v>
      </c>
      <c r="P4" s="9" t="s">
        <v>24</v>
      </c>
      <c r="Q4" s="9">
        <v>18</v>
      </c>
      <c r="R4" s="32"/>
      <c r="S4" s="58"/>
    </row>
    <row r="5" spans="1:19" ht="12.75" customHeight="1">
      <c r="A5" s="11" t="s">
        <v>25</v>
      </c>
      <c r="B5" s="12" t="s">
        <v>26</v>
      </c>
      <c r="C5" s="12" t="s">
        <v>27</v>
      </c>
      <c r="D5" s="12">
        <v>1</v>
      </c>
      <c r="E5" s="12" t="s">
        <v>28</v>
      </c>
      <c r="F5" s="13">
        <v>34</v>
      </c>
      <c r="G5" s="14">
        <f>F5/18</f>
        <v>1.8888888888888888</v>
      </c>
      <c r="H5" s="13">
        <v>2</v>
      </c>
      <c r="I5" s="13"/>
      <c r="J5" s="13"/>
      <c r="K5" s="13"/>
      <c r="L5" s="13"/>
      <c r="M5" s="13"/>
      <c r="N5" s="13"/>
      <c r="O5" s="13"/>
      <c r="P5" s="12"/>
      <c r="Q5" s="13"/>
      <c r="R5" s="13" t="s">
        <v>29</v>
      </c>
      <c r="S5" s="59"/>
    </row>
    <row r="6" spans="1:19" ht="12.75" customHeight="1">
      <c r="A6" s="11"/>
      <c r="B6" s="12"/>
      <c r="C6" s="12"/>
      <c r="D6" s="12">
        <v>2</v>
      </c>
      <c r="E6" s="12" t="s">
        <v>30</v>
      </c>
      <c r="F6" s="13">
        <v>36</v>
      </c>
      <c r="G6" s="14">
        <f aca="true" t="shared" si="0" ref="G6:G28">F6/18</f>
        <v>2</v>
      </c>
      <c r="H6" s="12"/>
      <c r="I6" s="12">
        <v>4</v>
      </c>
      <c r="J6" s="12"/>
      <c r="K6" s="12"/>
      <c r="L6" s="12"/>
      <c r="M6" s="12"/>
      <c r="N6" s="12"/>
      <c r="O6" s="12"/>
      <c r="P6" s="12"/>
      <c r="Q6" s="13"/>
      <c r="R6" s="13" t="s">
        <v>29</v>
      </c>
      <c r="S6" s="59"/>
    </row>
    <row r="7" spans="1:19" ht="12.75" customHeight="1">
      <c r="A7" s="11"/>
      <c r="B7" s="12"/>
      <c r="C7" s="12"/>
      <c r="D7" s="12">
        <v>3</v>
      </c>
      <c r="E7" s="12" t="s">
        <v>31</v>
      </c>
      <c r="F7" s="13">
        <v>36</v>
      </c>
      <c r="G7" s="14">
        <f t="shared" si="0"/>
        <v>2</v>
      </c>
      <c r="H7" s="12"/>
      <c r="I7" s="12"/>
      <c r="J7" s="12"/>
      <c r="K7" s="12"/>
      <c r="L7" s="12">
        <v>4</v>
      </c>
      <c r="M7" s="12"/>
      <c r="N7" s="12"/>
      <c r="O7" s="12"/>
      <c r="P7" s="12"/>
      <c r="Q7" s="13"/>
      <c r="R7" s="13" t="s">
        <v>29</v>
      </c>
      <c r="S7" s="59"/>
    </row>
    <row r="8" spans="1:19" ht="12.75" customHeight="1">
      <c r="A8" s="11"/>
      <c r="B8" s="12"/>
      <c r="C8" s="12"/>
      <c r="D8" s="12">
        <v>4</v>
      </c>
      <c r="E8" s="12" t="s">
        <v>32</v>
      </c>
      <c r="F8" s="13">
        <v>36</v>
      </c>
      <c r="G8" s="14">
        <f t="shared" si="0"/>
        <v>2</v>
      </c>
      <c r="H8" s="12"/>
      <c r="I8" s="12"/>
      <c r="J8" s="12"/>
      <c r="K8" s="12">
        <v>4</v>
      </c>
      <c r="L8" s="12"/>
      <c r="M8" s="12"/>
      <c r="N8" s="12"/>
      <c r="O8" s="12"/>
      <c r="P8" s="12"/>
      <c r="Q8" s="13"/>
      <c r="R8" s="13" t="s">
        <v>29</v>
      </c>
      <c r="S8" s="59"/>
    </row>
    <row r="9" spans="1:19" ht="28.5" customHeight="1">
      <c r="A9" s="11"/>
      <c r="B9" s="12"/>
      <c r="C9" s="12"/>
      <c r="D9" s="12">
        <v>5</v>
      </c>
      <c r="E9" s="12" t="s">
        <v>33</v>
      </c>
      <c r="F9" s="13">
        <v>60</v>
      </c>
      <c r="G9" s="14">
        <f t="shared" si="0"/>
        <v>3.3333333333333335</v>
      </c>
      <c r="H9" s="12"/>
      <c r="I9" s="12"/>
      <c r="J9" s="12">
        <v>4</v>
      </c>
      <c r="K9" s="12"/>
      <c r="L9" s="12"/>
      <c r="M9" s="12"/>
      <c r="N9" s="12"/>
      <c r="O9" s="12"/>
      <c r="P9" s="12"/>
      <c r="Q9" s="13"/>
      <c r="R9" s="13"/>
      <c r="S9" s="59" t="s">
        <v>29</v>
      </c>
    </row>
    <row r="10" spans="1:19" ht="28.5" customHeight="1">
      <c r="A10" s="11"/>
      <c r="B10" s="12"/>
      <c r="C10" s="12"/>
      <c r="D10" s="12">
        <v>6</v>
      </c>
      <c r="E10" s="12" t="s">
        <v>34</v>
      </c>
      <c r="F10" s="13">
        <v>72</v>
      </c>
      <c r="G10" s="14">
        <f t="shared" si="0"/>
        <v>4</v>
      </c>
      <c r="H10" s="12"/>
      <c r="I10" s="12"/>
      <c r="J10" s="12"/>
      <c r="K10" s="12"/>
      <c r="L10" s="12"/>
      <c r="M10" s="12"/>
      <c r="N10" s="12"/>
      <c r="O10" s="12">
        <v>8</v>
      </c>
      <c r="P10" s="12"/>
      <c r="Q10" s="13"/>
      <c r="R10" s="13"/>
      <c r="S10" s="60" t="s">
        <v>29</v>
      </c>
    </row>
    <row r="11" spans="1:19" ht="21.75" customHeight="1">
      <c r="A11" s="11"/>
      <c r="B11" s="12"/>
      <c r="C11" s="12"/>
      <c r="D11" s="12">
        <v>7</v>
      </c>
      <c r="E11" s="12" t="s">
        <v>35</v>
      </c>
      <c r="F11" s="13">
        <v>24</v>
      </c>
      <c r="G11" s="14">
        <f t="shared" si="0"/>
        <v>1.3333333333333333</v>
      </c>
      <c r="H11" s="12"/>
      <c r="I11" s="12"/>
      <c r="J11" s="12"/>
      <c r="K11" s="12"/>
      <c r="L11" s="12" t="s">
        <v>36</v>
      </c>
      <c r="M11" s="12" t="s">
        <v>36</v>
      </c>
      <c r="N11" s="12" t="s">
        <v>36</v>
      </c>
      <c r="O11" s="12"/>
      <c r="P11" s="12"/>
      <c r="Q11" s="13"/>
      <c r="R11" s="13"/>
      <c r="S11" s="60" t="s">
        <v>29</v>
      </c>
    </row>
    <row r="12" spans="1:19" ht="21.75" customHeight="1">
      <c r="A12" s="11"/>
      <c r="B12" s="12"/>
      <c r="C12" s="12"/>
      <c r="D12" s="12">
        <v>8</v>
      </c>
      <c r="E12" s="12" t="s">
        <v>37</v>
      </c>
      <c r="F12" s="13">
        <v>24</v>
      </c>
      <c r="G12" s="14">
        <f t="shared" si="0"/>
        <v>1.3333333333333333</v>
      </c>
      <c r="H12" s="12"/>
      <c r="I12" s="12"/>
      <c r="J12" s="12"/>
      <c r="K12" s="12"/>
      <c r="L12" s="12"/>
      <c r="M12" s="12"/>
      <c r="N12" s="12" t="s">
        <v>36</v>
      </c>
      <c r="O12" s="12" t="s">
        <v>36</v>
      </c>
      <c r="P12" s="12" t="s">
        <v>36</v>
      </c>
      <c r="Q12" s="13"/>
      <c r="R12" s="13"/>
      <c r="S12" s="60" t="s">
        <v>29</v>
      </c>
    </row>
    <row r="13" spans="1:19" ht="22.5" customHeight="1">
      <c r="A13" s="11"/>
      <c r="B13" s="12"/>
      <c r="C13" s="12" t="s">
        <v>38</v>
      </c>
      <c r="D13" s="12">
        <v>9</v>
      </c>
      <c r="E13" s="12" t="s">
        <v>39</v>
      </c>
      <c r="F13" s="13">
        <v>36</v>
      </c>
      <c r="G13" s="14">
        <f t="shared" si="0"/>
        <v>2</v>
      </c>
      <c r="H13" s="12"/>
      <c r="I13" s="12"/>
      <c r="J13" s="12"/>
      <c r="K13" s="12"/>
      <c r="L13" s="12"/>
      <c r="M13" s="12">
        <v>4</v>
      </c>
      <c r="N13" s="12"/>
      <c r="O13" s="12"/>
      <c r="P13" s="12"/>
      <c r="Q13" s="13"/>
      <c r="R13" s="13"/>
      <c r="S13" s="60" t="s">
        <v>29</v>
      </c>
    </row>
    <row r="14" spans="1:19" s="1" customFormat="1" ht="12" customHeight="1">
      <c r="A14" s="11"/>
      <c r="B14" s="12" t="s">
        <v>40</v>
      </c>
      <c r="C14" s="12" t="s">
        <v>27</v>
      </c>
      <c r="D14" s="12">
        <v>1</v>
      </c>
      <c r="E14" s="13" t="s">
        <v>41</v>
      </c>
      <c r="F14" s="13">
        <f>4*17+36+60+72+54</f>
        <v>290</v>
      </c>
      <c r="G14" s="14">
        <f t="shared" si="0"/>
        <v>16.11111111111111</v>
      </c>
      <c r="H14" s="13">
        <v>4</v>
      </c>
      <c r="I14" s="13">
        <v>4</v>
      </c>
      <c r="J14" s="13">
        <v>4</v>
      </c>
      <c r="K14" s="13">
        <v>4</v>
      </c>
      <c r="L14" s="13">
        <v>4</v>
      </c>
      <c r="M14" s="13">
        <v>6</v>
      </c>
      <c r="N14" s="13"/>
      <c r="O14" s="13"/>
      <c r="P14" s="12"/>
      <c r="Q14" s="12"/>
      <c r="R14" s="13" t="s">
        <v>29</v>
      </c>
      <c r="S14" s="60"/>
    </row>
    <row r="15" spans="1:19" ht="12.75" customHeight="1">
      <c r="A15" s="11"/>
      <c r="B15" s="12"/>
      <c r="C15" s="12"/>
      <c r="D15" s="12">
        <v>2</v>
      </c>
      <c r="E15" s="13" t="s">
        <v>42</v>
      </c>
      <c r="F15" s="13">
        <f>4*17+36+60+36+36</f>
        <v>236</v>
      </c>
      <c r="G15" s="14">
        <f t="shared" si="0"/>
        <v>13.11111111111111</v>
      </c>
      <c r="H15" s="13">
        <v>4</v>
      </c>
      <c r="I15" s="13">
        <v>4</v>
      </c>
      <c r="J15" s="13">
        <v>4</v>
      </c>
      <c r="K15" s="13">
        <v>4</v>
      </c>
      <c r="L15" s="13">
        <v>4</v>
      </c>
      <c r="M15" s="13"/>
      <c r="N15" s="13"/>
      <c r="O15" s="13"/>
      <c r="P15" s="12"/>
      <c r="Q15" s="12"/>
      <c r="R15" s="13" t="s">
        <v>29</v>
      </c>
      <c r="S15" s="60"/>
    </row>
    <row r="16" spans="1:19" ht="12.75" customHeight="1">
      <c r="A16" s="11"/>
      <c r="B16" s="12"/>
      <c r="C16" s="12"/>
      <c r="D16" s="12">
        <v>3</v>
      </c>
      <c r="E16" s="13" t="s">
        <v>43</v>
      </c>
      <c r="F16" s="13">
        <f>4*17+36+60+36</f>
        <v>200</v>
      </c>
      <c r="G16" s="14">
        <f t="shared" si="0"/>
        <v>11.11111111111111</v>
      </c>
      <c r="H16" s="13">
        <v>4</v>
      </c>
      <c r="I16" s="13">
        <v>4</v>
      </c>
      <c r="J16" s="13">
        <v>4</v>
      </c>
      <c r="K16" s="13">
        <v>4</v>
      </c>
      <c r="L16" s="13"/>
      <c r="M16" s="13"/>
      <c r="N16" s="13"/>
      <c r="O16" s="12"/>
      <c r="P16" s="12"/>
      <c r="Q16" s="12"/>
      <c r="R16" s="13" t="s">
        <v>29</v>
      </c>
      <c r="S16" s="60"/>
    </row>
    <row r="17" spans="1:19" ht="12.75" customHeight="1">
      <c r="A17" s="11"/>
      <c r="B17" s="12"/>
      <c r="C17" s="12"/>
      <c r="D17" s="12">
        <v>4</v>
      </c>
      <c r="E17" s="13" t="s">
        <v>44</v>
      </c>
      <c r="F17" s="13">
        <f>4*17+36</f>
        <v>104</v>
      </c>
      <c r="G17" s="14">
        <f t="shared" si="0"/>
        <v>5.777777777777778</v>
      </c>
      <c r="H17" s="13">
        <v>4</v>
      </c>
      <c r="I17" s="13">
        <v>4</v>
      </c>
      <c r="J17" s="13"/>
      <c r="K17" s="13"/>
      <c r="L17" s="13"/>
      <c r="M17" s="13"/>
      <c r="N17" s="13"/>
      <c r="O17" s="13"/>
      <c r="P17" s="12"/>
      <c r="Q17" s="12"/>
      <c r="R17" s="13" t="s">
        <v>29</v>
      </c>
      <c r="S17" s="60"/>
    </row>
    <row r="18" spans="1:19" ht="12.75" customHeight="1">
      <c r="A18" s="11"/>
      <c r="B18" s="12"/>
      <c r="C18" s="12"/>
      <c r="D18" s="12">
        <v>5</v>
      </c>
      <c r="E18" s="13" t="s">
        <v>45</v>
      </c>
      <c r="F18" s="13">
        <v>36</v>
      </c>
      <c r="G18" s="14">
        <f t="shared" si="0"/>
        <v>2</v>
      </c>
      <c r="H18" s="13"/>
      <c r="I18" s="13">
        <v>4</v>
      </c>
      <c r="J18" s="13"/>
      <c r="K18" s="13"/>
      <c r="L18" s="13"/>
      <c r="M18" s="13"/>
      <c r="N18" s="13"/>
      <c r="O18" s="13"/>
      <c r="P18" s="12"/>
      <c r="Q18" s="12"/>
      <c r="R18" s="13"/>
      <c r="S18" s="60" t="s">
        <v>29</v>
      </c>
    </row>
    <row r="19" spans="1:19" ht="20.25" customHeight="1">
      <c r="A19" s="11"/>
      <c r="B19" s="12"/>
      <c r="C19" s="12"/>
      <c r="D19" s="12">
        <v>6</v>
      </c>
      <c r="E19" s="13" t="s">
        <v>46</v>
      </c>
      <c r="F19" s="13">
        <f>2*(17+18*7+9)</f>
        <v>304</v>
      </c>
      <c r="G19" s="14">
        <f t="shared" si="0"/>
        <v>16.88888888888889</v>
      </c>
      <c r="H19" s="13">
        <v>2</v>
      </c>
      <c r="I19" s="51">
        <v>2</v>
      </c>
      <c r="J19" s="51">
        <v>2</v>
      </c>
      <c r="K19" s="51">
        <v>2</v>
      </c>
      <c r="L19" s="51">
        <v>2</v>
      </c>
      <c r="M19" s="51">
        <v>2</v>
      </c>
      <c r="N19" s="51">
        <v>2</v>
      </c>
      <c r="O19" s="51">
        <v>2</v>
      </c>
      <c r="P19" s="51" t="s">
        <v>47</v>
      </c>
      <c r="Q19" s="12"/>
      <c r="R19" s="13"/>
      <c r="S19" s="60" t="s">
        <v>29</v>
      </c>
    </row>
    <row r="20" spans="1:19" ht="12.75" customHeight="1">
      <c r="A20" s="11"/>
      <c r="B20" s="12"/>
      <c r="C20" s="12"/>
      <c r="D20" s="12">
        <v>7</v>
      </c>
      <c r="E20" s="13" t="s">
        <v>48</v>
      </c>
      <c r="F20" s="13">
        <v>72</v>
      </c>
      <c r="G20" s="14">
        <f t="shared" si="0"/>
        <v>4</v>
      </c>
      <c r="H20" s="13"/>
      <c r="I20" s="13"/>
      <c r="J20" s="13"/>
      <c r="K20" s="13"/>
      <c r="L20" s="13"/>
      <c r="M20" s="13">
        <v>8</v>
      </c>
      <c r="N20" s="13"/>
      <c r="O20" s="13"/>
      <c r="P20" s="12"/>
      <c r="Q20" s="12"/>
      <c r="R20" s="13" t="s">
        <v>29</v>
      </c>
      <c r="S20" s="60"/>
    </row>
    <row r="21" spans="1:19" ht="12.75" customHeight="1">
      <c r="A21" s="11"/>
      <c r="B21" s="12"/>
      <c r="C21" s="12"/>
      <c r="D21" s="12">
        <v>8</v>
      </c>
      <c r="E21" s="13" t="s">
        <v>49</v>
      </c>
      <c r="F21" s="13">
        <v>36</v>
      </c>
      <c r="G21" s="14">
        <f t="shared" si="0"/>
        <v>2</v>
      </c>
      <c r="H21" s="13"/>
      <c r="I21" s="13"/>
      <c r="J21" s="13"/>
      <c r="K21" s="13"/>
      <c r="L21" s="13"/>
      <c r="M21" s="13"/>
      <c r="N21" s="13"/>
      <c r="O21" s="13">
        <v>4</v>
      </c>
      <c r="P21" s="12"/>
      <c r="Q21" s="12"/>
      <c r="R21" s="13"/>
      <c r="S21" s="60" t="s">
        <v>29</v>
      </c>
    </row>
    <row r="22" spans="1:19" ht="12.75" customHeight="1">
      <c r="A22" s="11"/>
      <c r="B22" s="12"/>
      <c r="C22" s="12" t="s">
        <v>38</v>
      </c>
      <c r="D22" s="12">
        <v>9</v>
      </c>
      <c r="E22" s="13" t="s">
        <v>50</v>
      </c>
      <c r="F22" s="13">
        <v>72</v>
      </c>
      <c r="G22" s="15">
        <f t="shared" si="0"/>
        <v>4</v>
      </c>
      <c r="H22" s="13"/>
      <c r="I22" s="13"/>
      <c r="J22" s="13"/>
      <c r="K22" s="13"/>
      <c r="L22" s="13"/>
      <c r="M22" s="13">
        <v>4</v>
      </c>
      <c r="N22" s="52"/>
      <c r="O22" s="13">
        <v>4</v>
      </c>
      <c r="P22" s="12"/>
      <c r="Q22" s="12"/>
      <c r="R22" s="13"/>
      <c r="S22" s="61" t="s">
        <v>29</v>
      </c>
    </row>
    <row r="23" spans="1:19" ht="12.75" customHeight="1">
      <c r="A23" s="11"/>
      <c r="B23" s="12"/>
      <c r="C23" s="12"/>
      <c r="D23" s="12"/>
      <c r="E23" s="13" t="s">
        <v>51</v>
      </c>
      <c r="F23" s="13"/>
      <c r="G23" s="16"/>
      <c r="H23" s="13"/>
      <c r="I23" s="13"/>
      <c r="J23" s="13"/>
      <c r="K23" s="13"/>
      <c r="L23" s="13"/>
      <c r="M23" s="13"/>
      <c r="N23" s="52"/>
      <c r="O23" s="13"/>
      <c r="P23" s="12"/>
      <c r="Q23" s="12"/>
      <c r="R23" s="13"/>
      <c r="S23" s="62"/>
    </row>
    <row r="24" spans="1:19" ht="12.75" customHeight="1">
      <c r="A24" s="11"/>
      <c r="B24" s="12"/>
      <c r="C24" s="12"/>
      <c r="D24" s="12"/>
      <c r="E24" s="13" t="s">
        <v>52</v>
      </c>
      <c r="F24" s="13"/>
      <c r="G24" s="16"/>
      <c r="H24" s="13"/>
      <c r="I24" s="13"/>
      <c r="J24" s="13"/>
      <c r="K24" s="13"/>
      <c r="L24" s="13"/>
      <c r="M24" s="13"/>
      <c r="N24" s="52"/>
      <c r="O24" s="13"/>
      <c r="P24" s="12"/>
      <c r="Q24" s="12"/>
      <c r="R24" s="13"/>
      <c r="S24" s="62"/>
    </row>
    <row r="25" spans="1:19" ht="12.75" customHeight="1">
      <c r="A25" s="11"/>
      <c r="B25" s="12"/>
      <c r="C25" s="12"/>
      <c r="D25" s="12"/>
      <c r="E25" s="13" t="s">
        <v>53</v>
      </c>
      <c r="F25" s="13"/>
      <c r="G25" s="16"/>
      <c r="H25" s="13"/>
      <c r="I25" s="13"/>
      <c r="J25" s="13"/>
      <c r="K25" s="13"/>
      <c r="L25" s="13"/>
      <c r="M25" s="13"/>
      <c r="N25" s="52"/>
      <c r="O25" s="13"/>
      <c r="P25" s="12"/>
      <c r="Q25" s="12"/>
      <c r="R25" s="13"/>
      <c r="S25" s="62"/>
    </row>
    <row r="26" spans="1:19" ht="12.75" customHeight="1">
      <c r="A26" s="11"/>
      <c r="B26" s="12"/>
      <c r="C26" s="12"/>
      <c r="D26" s="12"/>
      <c r="E26" s="13" t="s">
        <v>54</v>
      </c>
      <c r="F26" s="13"/>
      <c r="G26" s="16"/>
      <c r="H26" s="13"/>
      <c r="I26" s="13"/>
      <c r="J26" s="13"/>
      <c r="K26" s="13"/>
      <c r="L26" s="13"/>
      <c r="M26" s="13"/>
      <c r="N26" s="52"/>
      <c r="O26" s="13"/>
      <c r="P26" s="12"/>
      <c r="Q26" s="12"/>
      <c r="R26" s="13"/>
      <c r="S26" s="62"/>
    </row>
    <row r="27" spans="1:19" ht="12.75" customHeight="1">
      <c r="A27" s="11"/>
      <c r="B27" s="12"/>
      <c r="C27" s="12"/>
      <c r="D27" s="12"/>
      <c r="E27" s="13" t="s">
        <v>55</v>
      </c>
      <c r="F27" s="13"/>
      <c r="G27" s="17"/>
      <c r="H27" s="13"/>
      <c r="I27" s="13"/>
      <c r="J27" s="13"/>
      <c r="K27" s="13"/>
      <c r="L27" s="13"/>
      <c r="M27" s="13"/>
      <c r="N27" s="52"/>
      <c r="O27" s="13"/>
      <c r="P27" s="12"/>
      <c r="Q27" s="12"/>
      <c r="R27" s="13"/>
      <c r="S27" s="62"/>
    </row>
    <row r="28" spans="1:19" ht="12.75" customHeight="1">
      <c r="A28" s="11"/>
      <c r="B28" s="18" t="s">
        <v>56</v>
      </c>
      <c r="C28" s="19"/>
      <c r="D28" s="20"/>
      <c r="E28" s="13" t="s">
        <v>57</v>
      </c>
      <c r="F28" s="13">
        <v>34</v>
      </c>
      <c r="G28" s="14">
        <f t="shared" si="0"/>
        <v>1.8888888888888888</v>
      </c>
      <c r="H28" s="13">
        <v>2</v>
      </c>
      <c r="I28" s="53"/>
      <c r="J28" s="53"/>
      <c r="K28" s="53"/>
      <c r="L28" s="53"/>
      <c r="M28" s="53"/>
      <c r="N28" s="53"/>
      <c r="O28" s="53"/>
      <c r="P28" s="54"/>
      <c r="Q28" s="54"/>
      <c r="R28" s="53"/>
      <c r="S28" s="60" t="s">
        <v>29</v>
      </c>
    </row>
    <row r="29" spans="1:19" s="1" customFormat="1" ht="12.75" customHeight="1">
      <c r="A29" s="21"/>
      <c r="B29" s="22" t="s">
        <v>58</v>
      </c>
      <c r="C29" s="22"/>
      <c r="D29" s="22"/>
      <c r="E29" s="22"/>
      <c r="F29" s="23">
        <f>SUM(F5:F28)</f>
        <v>1742</v>
      </c>
      <c r="G29" s="23">
        <v>97</v>
      </c>
      <c r="H29" s="23">
        <f>SUM(H5:H28)</f>
        <v>22</v>
      </c>
      <c r="I29" s="23">
        <f aca="true" t="shared" si="1" ref="I29:Q29">SUM(I5:I28)</f>
        <v>26</v>
      </c>
      <c r="J29" s="23">
        <f t="shared" si="1"/>
        <v>18</v>
      </c>
      <c r="K29" s="23">
        <f t="shared" si="1"/>
        <v>18</v>
      </c>
      <c r="L29" s="23">
        <f t="shared" si="1"/>
        <v>14</v>
      </c>
      <c r="M29" s="23">
        <f t="shared" si="1"/>
        <v>24</v>
      </c>
      <c r="N29" s="23">
        <f t="shared" si="1"/>
        <v>2</v>
      </c>
      <c r="O29" s="23">
        <f t="shared" si="1"/>
        <v>18</v>
      </c>
      <c r="P29" s="23">
        <f t="shared" si="1"/>
        <v>0</v>
      </c>
      <c r="Q29" s="23">
        <f t="shared" si="1"/>
        <v>0</v>
      </c>
      <c r="R29" s="23"/>
      <c r="S29" s="63"/>
    </row>
    <row r="30" spans="1:19" s="1" customFormat="1" ht="24" customHeight="1">
      <c r="A30" s="24" t="s">
        <v>59</v>
      </c>
      <c r="B30" s="25" t="s">
        <v>60</v>
      </c>
      <c r="C30" s="25"/>
      <c r="D30" s="26">
        <v>1</v>
      </c>
      <c r="E30" s="26" t="s">
        <v>61</v>
      </c>
      <c r="F30" s="27">
        <f>17*6+18</f>
        <v>120</v>
      </c>
      <c r="G30" s="17">
        <f aca="true" t="shared" si="2" ref="G30:G35">F30/18</f>
        <v>6.666666666666667</v>
      </c>
      <c r="H30" s="26">
        <v>6</v>
      </c>
      <c r="I30" s="26">
        <v>2</v>
      </c>
      <c r="J30" s="55"/>
      <c r="K30" s="55"/>
      <c r="L30" s="55"/>
      <c r="M30" s="55"/>
      <c r="N30" s="55"/>
      <c r="O30" s="55"/>
      <c r="P30" s="55"/>
      <c r="Q30" s="55"/>
      <c r="R30" s="27" t="s">
        <v>29</v>
      </c>
      <c r="S30" s="64"/>
    </row>
    <row r="31" spans="1:19" s="1" customFormat="1" ht="12.75" customHeight="1">
      <c r="A31" s="28"/>
      <c r="B31" s="29"/>
      <c r="C31" s="29"/>
      <c r="D31" s="26">
        <v>2</v>
      </c>
      <c r="E31" s="12" t="s">
        <v>62</v>
      </c>
      <c r="F31" s="12">
        <v>52</v>
      </c>
      <c r="G31" s="17">
        <f t="shared" si="2"/>
        <v>2.888888888888889</v>
      </c>
      <c r="H31" s="12"/>
      <c r="I31" s="13" t="s">
        <v>63</v>
      </c>
      <c r="J31" s="13"/>
      <c r="K31" s="13"/>
      <c r="L31" s="13"/>
      <c r="M31" s="13"/>
      <c r="N31" s="12"/>
      <c r="O31" s="12"/>
      <c r="P31" s="12"/>
      <c r="Q31" s="12"/>
      <c r="R31" s="13"/>
      <c r="S31" s="60" t="s">
        <v>29</v>
      </c>
    </row>
    <row r="32" spans="1:19" s="1" customFormat="1" ht="16.5" customHeight="1">
      <c r="A32" s="28"/>
      <c r="B32" s="29"/>
      <c r="C32" s="29"/>
      <c r="D32" s="26">
        <v>3</v>
      </c>
      <c r="E32" s="12" t="s">
        <v>64</v>
      </c>
      <c r="F32" s="13">
        <v>60</v>
      </c>
      <c r="G32" s="17">
        <f t="shared" si="2"/>
        <v>3.3333333333333335</v>
      </c>
      <c r="H32" s="12"/>
      <c r="I32" s="12"/>
      <c r="J32" s="12">
        <v>4</v>
      </c>
      <c r="K32" s="12"/>
      <c r="L32" s="12"/>
      <c r="M32" s="12"/>
      <c r="N32" s="12"/>
      <c r="O32" s="12"/>
      <c r="P32" s="12"/>
      <c r="Q32" s="12"/>
      <c r="R32" s="13" t="s">
        <v>29</v>
      </c>
      <c r="S32" s="60"/>
    </row>
    <row r="33" spans="1:19" ht="16.5" customHeight="1">
      <c r="A33" s="28"/>
      <c r="B33" s="29"/>
      <c r="C33" s="29"/>
      <c r="D33" s="26">
        <v>4</v>
      </c>
      <c r="E33" s="12" t="s">
        <v>65</v>
      </c>
      <c r="F33" s="13">
        <v>52</v>
      </c>
      <c r="G33" s="17">
        <f t="shared" si="2"/>
        <v>2.888888888888889</v>
      </c>
      <c r="H33" s="12"/>
      <c r="I33" s="12"/>
      <c r="J33" s="12"/>
      <c r="K33" s="12" t="s">
        <v>63</v>
      </c>
      <c r="L33" s="12"/>
      <c r="M33" s="12"/>
      <c r="N33" s="12"/>
      <c r="O33" s="12"/>
      <c r="P33" s="12"/>
      <c r="Q33" s="12"/>
      <c r="R33" s="13"/>
      <c r="S33" s="60" t="s">
        <v>29</v>
      </c>
    </row>
    <row r="34" spans="1:19" ht="12.75" customHeight="1">
      <c r="A34" s="28"/>
      <c r="B34" s="29"/>
      <c r="C34" s="29"/>
      <c r="D34" s="26">
        <v>5</v>
      </c>
      <c r="E34" s="12" t="s">
        <v>66</v>
      </c>
      <c r="F34" s="13">
        <v>52</v>
      </c>
      <c r="G34" s="17">
        <f t="shared" si="2"/>
        <v>2.888888888888889</v>
      </c>
      <c r="H34" s="12"/>
      <c r="I34" s="13" t="s">
        <v>63</v>
      </c>
      <c r="J34" s="13"/>
      <c r="K34" s="13"/>
      <c r="L34" s="12"/>
      <c r="M34" s="12"/>
      <c r="N34" s="12"/>
      <c r="O34" s="12"/>
      <c r="P34" s="12"/>
      <c r="Q34" s="12"/>
      <c r="R34" s="13"/>
      <c r="S34" s="60" t="s">
        <v>29</v>
      </c>
    </row>
    <row r="35" spans="1:19" ht="12.75" customHeight="1">
      <c r="A35" s="28"/>
      <c r="B35" s="29"/>
      <c r="C35" s="29"/>
      <c r="D35" s="26">
        <v>6</v>
      </c>
      <c r="E35" s="12" t="s">
        <v>67</v>
      </c>
      <c r="F35" s="13">
        <v>52</v>
      </c>
      <c r="G35" s="17">
        <f t="shared" si="2"/>
        <v>2.888888888888889</v>
      </c>
      <c r="H35" s="12"/>
      <c r="I35" s="13"/>
      <c r="J35" s="13" t="s">
        <v>63</v>
      </c>
      <c r="K35" s="13"/>
      <c r="L35" s="12"/>
      <c r="M35" s="12"/>
      <c r="N35" s="12"/>
      <c r="O35" s="12"/>
      <c r="P35" s="12"/>
      <c r="Q35" s="12"/>
      <c r="R35" s="13"/>
      <c r="S35" s="60" t="s">
        <v>29</v>
      </c>
    </row>
    <row r="36" spans="1:19" ht="12.75" customHeight="1">
      <c r="A36" s="28"/>
      <c r="B36" s="29"/>
      <c r="C36" s="29"/>
      <c r="D36" s="26">
        <v>7</v>
      </c>
      <c r="E36" s="12" t="s">
        <v>68</v>
      </c>
      <c r="F36" s="13">
        <v>26</v>
      </c>
      <c r="G36" s="17">
        <f aca="true" t="shared" si="3" ref="G34:G41">F36/18</f>
        <v>1.4444444444444444</v>
      </c>
      <c r="H36" s="12"/>
      <c r="I36" s="13"/>
      <c r="J36" s="13" t="s">
        <v>69</v>
      </c>
      <c r="K36" s="13"/>
      <c r="L36" s="12"/>
      <c r="M36" s="12"/>
      <c r="N36" s="12"/>
      <c r="O36" s="12"/>
      <c r="P36" s="12"/>
      <c r="Q36" s="12"/>
      <c r="R36" s="13"/>
      <c r="S36" s="60" t="s">
        <v>29</v>
      </c>
    </row>
    <row r="37" spans="1:19" ht="12.75" customHeight="1">
      <c r="A37" s="28"/>
      <c r="B37" s="29"/>
      <c r="C37" s="29"/>
      <c r="D37" s="26">
        <v>8</v>
      </c>
      <c r="E37" s="12" t="s">
        <v>70</v>
      </c>
      <c r="F37" s="13">
        <v>60</v>
      </c>
      <c r="G37" s="17">
        <f t="shared" si="3"/>
        <v>3.3333333333333335</v>
      </c>
      <c r="H37" s="12"/>
      <c r="I37" s="13"/>
      <c r="J37" s="13">
        <v>4</v>
      </c>
      <c r="K37" s="12"/>
      <c r="L37" s="12"/>
      <c r="M37" s="12"/>
      <c r="N37" s="12"/>
      <c r="O37" s="12"/>
      <c r="P37" s="12"/>
      <c r="Q37" s="12"/>
      <c r="R37" s="13"/>
      <c r="S37" s="60" t="s">
        <v>29</v>
      </c>
    </row>
    <row r="38" spans="1:19" ht="12.75" customHeight="1">
      <c r="A38" s="28"/>
      <c r="B38" s="29"/>
      <c r="C38" s="29"/>
      <c r="D38" s="26">
        <v>9</v>
      </c>
      <c r="E38" s="12" t="s">
        <v>71</v>
      </c>
      <c r="F38" s="13">
        <v>36</v>
      </c>
      <c r="G38" s="17">
        <f t="shared" si="3"/>
        <v>2</v>
      </c>
      <c r="H38" s="12"/>
      <c r="I38" s="12"/>
      <c r="J38" s="12"/>
      <c r="K38" s="12"/>
      <c r="L38" s="12">
        <v>4</v>
      </c>
      <c r="M38" s="12"/>
      <c r="N38" s="12"/>
      <c r="O38" s="12"/>
      <c r="P38" s="12"/>
      <c r="Q38" s="12"/>
      <c r="R38" s="13" t="s">
        <v>29</v>
      </c>
      <c r="S38" s="60"/>
    </row>
    <row r="39" spans="1:19" ht="12.75" customHeight="1">
      <c r="A39" s="28"/>
      <c r="B39" s="29"/>
      <c r="C39" s="29"/>
      <c r="D39" s="26">
        <v>10</v>
      </c>
      <c r="E39" s="12" t="s">
        <v>72</v>
      </c>
      <c r="F39" s="12">
        <f>24*3</f>
        <v>72</v>
      </c>
      <c r="G39" s="17">
        <f t="shared" si="3"/>
        <v>4</v>
      </c>
      <c r="H39" s="12"/>
      <c r="I39" s="12"/>
      <c r="J39" s="12"/>
      <c r="K39" s="12"/>
      <c r="L39" s="12"/>
      <c r="M39" s="12"/>
      <c r="N39" s="12" t="s">
        <v>73</v>
      </c>
      <c r="O39" s="12"/>
      <c r="P39" s="12"/>
      <c r="Q39" s="12"/>
      <c r="R39" s="13" t="s">
        <v>29</v>
      </c>
      <c r="S39" s="60"/>
    </row>
    <row r="40" spans="1:19" ht="12.75" customHeight="1">
      <c r="A40" s="28"/>
      <c r="B40" s="29"/>
      <c r="C40" s="29"/>
      <c r="D40" s="26">
        <v>11</v>
      </c>
      <c r="E40" s="12" t="s">
        <v>74</v>
      </c>
      <c r="F40" s="12">
        <v>78</v>
      </c>
      <c r="G40" s="17">
        <f t="shared" si="3"/>
        <v>4.333333333333333</v>
      </c>
      <c r="H40" s="12"/>
      <c r="I40" s="12"/>
      <c r="J40" s="12"/>
      <c r="K40" s="12"/>
      <c r="L40" s="12"/>
      <c r="M40" s="12" t="s">
        <v>73</v>
      </c>
      <c r="N40" s="12"/>
      <c r="O40" s="12"/>
      <c r="P40" s="12"/>
      <c r="Q40" s="12"/>
      <c r="R40" s="13"/>
      <c r="S40" s="60" t="s">
        <v>29</v>
      </c>
    </row>
    <row r="41" spans="1:19" ht="12.75" customHeight="1">
      <c r="A41" s="28"/>
      <c r="B41" s="29"/>
      <c r="C41" s="29"/>
      <c r="D41" s="26">
        <v>12</v>
      </c>
      <c r="E41" s="12" t="s">
        <v>75</v>
      </c>
      <c r="F41" s="13">
        <v>54</v>
      </c>
      <c r="G41" s="17">
        <f t="shared" si="3"/>
        <v>3</v>
      </c>
      <c r="H41" s="12"/>
      <c r="I41" s="12"/>
      <c r="J41" s="12"/>
      <c r="K41" s="12"/>
      <c r="L41" s="13"/>
      <c r="M41" s="12"/>
      <c r="N41" s="13"/>
      <c r="O41" s="12">
        <v>6</v>
      </c>
      <c r="P41" s="12"/>
      <c r="Q41" s="12"/>
      <c r="R41" s="13"/>
      <c r="S41" s="60" t="s">
        <v>29</v>
      </c>
    </row>
    <row r="42" spans="1:19" s="1" customFormat="1" ht="12.75" customHeight="1">
      <c r="A42" s="28"/>
      <c r="B42" s="10" t="s">
        <v>76</v>
      </c>
      <c r="C42" s="10"/>
      <c r="D42" s="10"/>
      <c r="E42" s="10"/>
      <c r="F42" s="13">
        <f>SUM(F30:F41)</f>
        <v>714</v>
      </c>
      <c r="G42" s="14">
        <f>SUM(G30:G41)</f>
        <v>39.666666666666664</v>
      </c>
      <c r="H42" s="13">
        <v>6</v>
      </c>
      <c r="I42" s="13" t="s">
        <v>77</v>
      </c>
      <c r="J42" s="13" t="s">
        <v>78</v>
      </c>
      <c r="K42" s="13" t="s">
        <v>63</v>
      </c>
      <c r="L42" s="13">
        <v>4</v>
      </c>
      <c r="M42" s="13" t="s">
        <v>73</v>
      </c>
      <c r="N42" s="12" t="s">
        <v>73</v>
      </c>
      <c r="O42" s="12">
        <v>6</v>
      </c>
      <c r="P42" s="12"/>
      <c r="Q42" s="12"/>
      <c r="R42" s="13"/>
      <c r="S42" s="60"/>
    </row>
    <row r="43" spans="1:19" ht="12.75" customHeight="1">
      <c r="A43" s="28"/>
      <c r="B43" s="29" t="s">
        <v>79</v>
      </c>
      <c r="C43" s="29"/>
      <c r="D43" s="12">
        <v>1</v>
      </c>
      <c r="E43" s="12" t="s">
        <v>80</v>
      </c>
      <c r="F43" s="13">
        <v>130</v>
      </c>
      <c r="G43" s="14">
        <f>F43/18</f>
        <v>7.222222222222222</v>
      </c>
      <c r="H43" s="12"/>
      <c r="I43" s="31" t="s">
        <v>81</v>
      </c>
      <c r="J43" s="12"/>
      <c r="K43" s="12"/>
      <c r="L43" s="31"/>
      <c r="M43" s="12"/>
      <c r="N43" s="12"/>
      <c r="O43" s="12"/>
      <c r="P43" s="12"/>
      <c r="Q43" s="12"/>
      <c r="R43" s="13"/>
      <c r="S43" s="60" t="s">
        <v>29</v>
      </c>
    </row>
    <row r="44" spans="1:19" ht="12.75" customHeight="1">
      <c r="A44" s="28"/>
      <c r="B44" s="29"/>
      <c r="C44" s="29"/>
      <c r="D44" s="12">
        <v>2</v>
      </c>
      <c r="E44" s="12" t="s">
        <v>82</v>
      </c>
      <c r="F44" s="13">
        <v>36</v>
      </c>
      <c r="G44" s="14">
        <f aca="true" t="shared" si="4" ref="G44:G51">F44/18</f>
        <v>2</v>
      </c>
      <c r="H44" s="12"/>
      <c r="I44" s="13"/>
      <c r="J44" s="13"/>
      <c r="K44" s="13"/>
      <c r="L44" s="13">
        <v>4</v>
      </c>
      <c r="M44" s="12"/>
      <c r="N44" s="12"/>
      <c r="O44" s="12"/>
      <c r="P44" s="12"/>
      <c r="Q44" s="12"/>
      <c r="R44" s="13" t="s">
        <v>29</v>
      </c>
      <c r="S44" s="60"/>
    </row>
    <row r="45" spans="1:19" ht="12.75" customHeight="1">
      <c r="A45" s="28"/>
      <c r="B45" s="29"/>
      <c r="C45" s="29"/>
      <c r="D45" s="12">
        <v>3</v>
      </c>
      <c r="E45" s="12" t="s">
        <v>83</v>
      </c>
      <c r="F45" s="13">
        <v>26</v>
      </c>
      <c r="G45" s="14">
        <f t="shared" si="4"/>
        <v>1.4444444444444444</v>
      </c>
      <c r="H45" s="12"/>
      <c r="I45" s="13"/>
      <c r="J45" s="13"/>
      <c r="K45" s="13"/>
      <c r="L45" s="13" t="s">
        <v>69</v>
      </c>
      <c r="M45" s="12"/>
      <c r="N45" s="12"/>
      <c r="O45" s="12"/>
      <c r="P45" s="12"/>
      <c r="Q45" s="12"/>
      <c r="R45" s="13"/>
      <c r="S45" s="60"/>
    </row>
    <row r="46" spans="1:19" ht="12.75" customHeight="1">
      <c r="A46" s="28"/>
      <c r="B46" s="29"/>
      <c r="C46" s="29"/>
      <c r="D46" s="12">
        <v>4</v>
      </c>
      <c r="E46" s="12" t="s">
        <v>84</v>
      </c>
      <c r="F46" s="12">
        <v>52</v>
      </c>
      <c r="G46" s="14">
        <f t="shared" si="4"/>
        <v>2.888888888888889</v>
      </c>
      <c r="H46" s="12"/>
      <c r="I46" s="12"/>
      <c r="J46" s="12"/>
      <c r="K46" s="12"/>
      <c r="L46" s="12"/>
      <c r="M46" s="12" t="s">
        <v>63</v>
      </c>
      <c r="N46" s="12"/>
      <c r="O46" s="12"/>
      <c r="P46" s="12"/>
      <c r="Q46" s="12"/>
      <c r="R46" s="13" t="s">
        <v>29</v>
      </c>
      <c r="S46" s="60"/>
    </row>
    <row r="47" spans="1:19" ht="12.75" customHeight="1">
      <c r="A47" s="28"/>
      <c r="B47" s="29"/>
      <c r="C47" s="29"/>
      <c r="D47" s="12">
        <v>5</v>
      </c>
      <c r="E47" s="12" t="s">
        <v>85</v>
      </c>
      <c r="F47" s="12">
        <v>72</v>
      </c>
      <c r="G47" s="14">
        <f t="shared" si="4"/>
        <v>4</v>
      </c>
      <c r="H47" s="12"/>
      <c r="I47" s="12"/>
      <c r="J47" s="12"/>
      <c r="K47" s="12"/>
      <c r="L47" s="12"/>
      <c r="M47" s="12"/>
      <c r="N47" s="12" t="s">
        <v>73</v>
      </c>
      <c r="O47" s="12"/>
      <c r="P47" s="12"/>
      <c r="Q47" s="12"/>
      <c r="R47" s="65"/>
      <c r="S47" s="60" t="s">
        <v>29</v>
      </c>
    </row>
    <row r="48" spans="1:19" ht="18.75" customHeight="1">
      <c r="A48" s="28"/>
      <c r="B48" s="29"/>
      <c r="C48" s="29"/>
      <c r="D48" s="12">
        <v>6</v>
      </c>
      <c r="E48" s="12" t="s">
        <v>86</v>
      </c>
      <c r="F48" s="30">
        <v>120</v>
      </c>
      <c r="G48" s="14">
        <f t="shared" si="4"/>
        <v>6.666666666666667</v>
      </c>
      <c r="H48" s="31"/>
      <c r="I48" s="31"/>
      <c r="J48" s="31"/>
      <c r="K48" s="12"/>
      <c r="L48" s="12"/>
      <c r="M48" s="12"/>
      <c r="N48" s="12"/>
      <c r="O48" s="13" t="s">
        <v>81</v>
      </c>
      <c r="P48" s="56"/>
      <c r="Q48" s="56"/>
      <c r="R48" s="13" t="s">
        <v>29</v>
      </c>
      <c r="S48" s="59"/>
    </row>
    <row r="49" spans="1:19" ht="15.75" customHeight="1">
      <c r="A49" s="28"/>
      <c r="B49" s="29"/>
      <c r="C49" s="29"/>
      <c r="D49" s="12">
        <v>7</v>
      </c>
      <c r="E49" s="12" t="s">
        <v>87</v>
      </c>
      <c r="F49" s="12">
        <v>96</v>
      </c>
      <c r="G49" s="14">
        <f t="shared" si="4"/>
        <v>5.333333333333333</v>
      </c>
      <c r="H49" s="31"/>
      <c r="I49" s="31"/>
      <c r="J49" s="31"/>
      <c r="K49" s="12"/>
      <c r="L49" s="12"/>
      <c r="M49" s="12"/>
      <c r="N49" s="12"/>
      <c r="O49" s="13" t="s">
        <v>88</v>
      </c>
      <c r="P49" s="13"/>
      <c r="Q49" s="31"/>
      <c r="R49" s="13" t="s">
        <v>29</v>
      </c>
      <c r="S49" s="59"/>
    </row>
    <row r="50" spans="1:19" ht="15.75" customHeight="1">
      <c r="A50" s="28"/>
      <c r="B50" s="29"/>
      <c r="C50" s="29"/>
      <c r="D50" s="12">
        <v>8</v>
      </c>
      <c r="E50" s="12" t="s">
        <v>89</v>
      </c>
      <c r="F50" s="12">
        <v>52</v>
      </c>
      <c r="G50" s="14">
        <f t="shared" si="4"/>
        <v>2.888888888888889</v>
      </c>
      <c r="H50" s="12"/>
      <c r="I50" s="12"/>
      <c r="J50" s="12"/>
      <c r="K50" s="12"/>
      <c r="L50" s="12"/>
      <c r="M50" s="12" t="s">
        <v>63</v>
      </c>
      <c r="N50" s="12"/>
      <c r="O50" s="12"/>
      <c r="P50" s="12"/>
      <c r="Q50" s="12"/>
      <c r="R50" s="65"/>
      <c r="S50" s="60" t="s">
        <v>29</v>
      </c>
    </row>
    <row r="51" spans="1:19" ht="15.75" customHeight="1">
      <c r="A51" s="28"/>
      <c r="B51" s="29"/>
      <c r="C51" s="29"/>
      <c r="D51" s="12">
        <v>9</v>
      </c>
      <c r="E51" s="12" t="s">
        <v>90</v>
      </c>
      <c r="F51" s="12">
        <v>52</v>
      </c>
      <c r="G51" s="14">
        <f t="shared" si="4"/>
        <v>2.888888888888889</v>
      </c>
      <c r="H51" s="12"/>
      <c r="I51" s="13"/>
      <c r="J51" s="13"/>
      <c r="K51" s="12"/>
      <c r="L51" s="12"/>
      <c r="M51" s="12" t="s">
        <v>63</v>
      </c>
      <c r="N51" s="12"/>
      <c r="O51" s="12"/>
      <c r="P51" s="12"/>
      <c r="Q51" s="12"/>
      <c r="R51" s="13" t="s">
        <v>29</v>
      </c>
      <c r="S51" s="60"/>
    </row>
    <row r="52" spans="1:19" s="1" customFormat="1" ht="15" customHeight="1">
      <c r="A52" s="28"/>
      <c r="B52" s="29"/>
      <c r="C52" s="29"/>
      <c r="D52" s="32" t="s">
        <v>91</v>
      </c>
      <c r="E52" s="32"/>
      <c r="F52" s="13">
        <f>SUM(F43:F51)</f>
        <v>636</v>
      </c>
      <c r="G52" s="13">
        <v>35</v>
      </c>
      <c r="H52" s="12"/>
      <c r="I52" s="31" t="s">
        <v>81</v>
      </c>
      <c r="J52" s="12"/>
      <c r="K52" s="12"/>
      <c r="L52" s="12" t="s">
        <v>92</v>
      </c>
      <c r="M52" s="12" t="s">
        <v>93</v>
      </c>
      <c r="N52" s="12" t="s">
        <v>73</v>
      </c>
      <c r="O52" s="12" t="s">
        <v>94</v>
      </c>
      <c r="P52" s="12"/>
      <c r="Q52" s="56"/>
      <c r="R52" s="12"/>
      <c r="S52" s="66"/>
    </row>
    <row r="53" spans="1:19" ht="33" customHeight="1">
      <c r="A53" s="28"/>
      <c r="B53" s="12" t="s">
        <v>95</v>
      </c>
      <c r="C53" s="12" t="s">
        <v>96</v>
      </c>
      <c r="D53" s="12">
        <v>1</v>
      </c>
      <c r="E53" s="12" t="s">
        <v>97</v>
      </c>
      <c r="F53" s="12">
        <f>26*7</f>
        <v>182</v>
      </c>
      <c r="G53" s="33">
        <f>F53/18</f>
        <v>10.11111111111111</v>
      </c>
      <c r="H53" s="12"/>
      <c r="I53" s="12"/>
      <c r="J53" s="12"/>
      <c r="K53" s="12" t="s">
        <v>98</v>
      </c>
      <c r="L53" s="12"/>
      <c r="M53" s="12"/>
      <c r="N53" s="12"/>
      <c r="O53" s="12"/>
      <c r="P53" s="12"/>
      <c r="Q53" s="12"/>
      <c r="R53" s="12" t="s">
        <v>29</v>
      </c>
      <c r="S53" s="60"/>
    </row>
    <row r="54" spans="1:19" ht="33" customHeight="1">
      <c r="A54" s="28"/>
      <c r="B54" s="12"/>
      <c r="C54" s="12"/>
      <c r="D54" s="12">
        <v>2</v>
      </c>
      <c r="E54" s="12" t="s">
        <v>99</v>
      </c>
      <c r="F54" s="12">
        <f>24*9</f>
        <v>216</v>
      </c>
      <c r="G54" s="33">
        <f>F54/18</f>
        <v>12</v>
      </c>
      <c r="H54" s="12"/>
      <c r="I54" s="12"/>
      <c r="J54" s="12"/>
      <c r="K54" s="12"/>
      <c r="L54" s="12"/>
      <c r="M54" s="12"/>
      <c r="N54" s="12" t="s">
        <v>94</v>
      </c>
      <c r="O54" s="12"/>
      <c r="P54" s="12"/>
      <c r="Q54" s="12"/>
      <c r="R54" s="12" t="s">
        <v>29</v>
      </c>
      <c r="S54" s="60"/>
    </row>
    <row r="55" spans="1:19" ht="33" customHeight="1">
      <c r="A55" s="28"/>
      <c r="B55" s="12"/>
      <c r="C55" s="12"/>
      <c r="D55" s="12">
        <v>3</v>
      </c>
      <c r="E55" s="12" t="s">
        <v>100</v>
      </c>
      <c r="F55" s="12">
        <f>26*8</f>
        <v>208</v>
      </c>
      <c r="G55" s="33">
        <f>F55/18</f>
        <v>11.555555555555555</v>
      </c>
      <c r="H55" s="12"/>
      <c r="I55" s="12"/>
      <c r="J55" s="12"/>
      <c r="K55" s="12"/>
      <c r="L55" s="12" t="s">
        <v>101</v>
      </c>
      <c r="M55" s="12"/>
      <c r="N55" s="12"/>
      <c r="O55" s="12"/>
      <c r="P55" s="12"/>
      <c r="Q55" s="12"/>
      <c r="R55" s="13" t="s">
        <v>29</v>
      </c>
      <c r="S55" s="60"/>
    </row>
    <row r="56" spans="1:19" ht="33" customHeight="1">
      <c r="A56" s="28"/>
      <c r="B56" s="12"/>
      <c r="C56" s="12"/>
      <c r="D56" s="12">
        <v>4</v>
      </c>
      <c r="E56" s="12" t="s">
        <v>102</v>
      </c>
      <c r="F56" s="12">
        <f>26*9</f>
        <v>234</v>
      </c>
      <c r="G56" s="33">
        <f>F56/18</f>
        <v>13</v>
      </c>
      <c r="H56" s="12"/>
      <c r="I56" s="12"/>
      <c r="J56" s="12"/>
      <c r="K56" s="12"/>
      <c r="L56" s="12"/>
      <c r="M56" s="12"/>
      <c r="N56" s="12"/>
      <c r="O56" s="12"/>
      <c r="P56" s="12" t="s">
        <v>94</v>
      </c>
      <c r="Q56" s="12"/>
      <c r="R56" s="13" t="s">
        <v>29</v>
      </c>
      <c r="S56" s="60"/>
    </row>
    <row r="57" spans="1:19" s="1" customFormat="1" ht="27" customHeight="1">
      <c r="A57" s="28"/>
      <c r="B57" s="32" t="s">
        <v>103</v>
      </c>
      <c r="C57" s="32"/>
      <c r="D57" s="32"/>
      <c r="E57" s="32"/>
      <c r="F57" s="12">
        <f>SUM(F53:F56)</f>
        <v>840</v>
      </c>
      <c r="G57" s="12">
        <v>47</v>
      </c>
      <c r="H57" s="13"/>
      <c r="I57" s="13"/>
      <c r="J57" s="13"/>
      <c r="K57" s="12" t="s">
        <v>98</v>
      </c>
      <c r="L57" s="12" t="s">
        <v>101</v>
      </c>
      <c r="M57" s="12"/>
      <c r="N57" s="12" t="s">
        <v>94</v>
      </c>
      <c r="O57" s="12"/>
      <c r="P57" s="12" t="s">
        <v>94</v>
      </c>
      <c r="Q57" s="12"/>
      <c r="R57" s="13"/>
      <c r="S57" s="60"/>
    </row>
    <row r="58" spans="1:19" ht="27" customHeight="1">
      <c r="A58" s="28"/>
      <c r="B58" s="34" t="s">
        <v>104</v>
      </c>
      <c r="C58" s="35"/>
      <c r="D58" s="35"/>
      <c r="E58" s="36"/>
      <c r="F58" s="12">
        <f>F42+F52+F57</f>
        <v>2190</v>
      </c>
      <c r="G58" s="12">
        <f>G42+G52+G57</f>
        <v>121.66666666666666</v>
      </c>
      <c r="H58" s="13"/>
      <c r="I58" s="13"/>
      <c r="J58" s="13"/>
      <c r="K58" s="12"/>
      <c r="L58" s="12"/>
      <c r="M58" s="12"/>
      <c r="N58" s="12"/>
      <c r="O58" s="12"/>
      <c r="P58" s="12"/>
      <c r="Q58" s="12"/>
      <c r="R58" s="13"/>
      <c r="S58" s="60"/>
    </row>
    <row r="59" spans="1:19" ht="27" customHeight="1">
      <c r="A59" s="11" t="s">
        <v>105</v>
      </c>
      <c r="B59" s="18" t="s">
        <v>106</v>
      </c>
      <c r="C59" s="19"/>
      <c r="D59" s="19"/>
      <c r="E59" s="37"/>
      <c r="F59" s="12">
        <v>540</v>
      </c>
      <c r="G59" s="12">
        <f>F59/18</f>
        <v>30</v>
      </c>
      <c r="H59" s="12"/>
      <c r="I59" s="12"/>
      <c r="J59" s="12"/>
      <c r="K59" s="12"/>
      <c r="L59" s="12"/>
      <c r="M59" s="12"/>
      <c r="N59" s="12"/>
      <c r="O59" s="12"/>
      <c r="P59" s="12"/>
      <c r="Q59" s="12" t="s">
        <v>107</v>
      </c>
      <c r="R59" s="13" t="s">
        <v>29</v>
      </c>
      <c r="S59" s="60"/>
    </row>
    <row r="60" spans="1:19" ht="27" customHeight="1">
      <c r="A60" s="11"/>
      <c r="B60" s="18" t="s">
        <v>108</v>
      </c>
      <c r="C60" s="19"/>
      <c r="D60" s="19"/>
      <c r="E60" s="37"/>
      <c r="F60" s="12">
        <f>24*5</f>
        <v>120</v>
      </c>
      <c r="G60" s="33">
        <f>F60/18</f>
        <v>6.666666666666667</v>
      </c>
      <c r="H60" s="12"/>
      <c r="I60" s="12"/>
      <c r="J60" s="12"/>
      <c r="K60" s="12"/>
      <c r="L60" s="12"/>
      <c r="M60" s="12"/>
      <c r="N60" s="12"/>
      <c r="O60" s="12"/>
      <c r="P60" s="12" t="s">
        <v>81</v>
      </c>
      <c r="Q60" s="12"/>
      <c r="R60" s="13" t="s">
        <v>29</v>
      </c>
      <c r="S60" s="60"/>
    </row>
    <row r="61" spans="1:19" ht="35.25" customHeight="1">
      <c r="A61" s="11"/>
      <c r="B61" s="32" t="s">
        <v>109</v>
      </c>
      <c r="C61" s="32"/>
      <c r="D61" s="32"/>
      <c r="E61" s="32"/>
      <c r="F61" s="38">
        <f>SUM(F59:F60)</f>
        <v>660</v>
      </c>
      <c r="G61" s="38">
        <v>37</v>
      </c>
      <c r="H61" s="38"/>
      <c r="I61" s="38"/>
      <c r="J61" s="38"/>
      <c r="K61" s="38"/>
      <c r="L61" s="38"/>
      <c r="M61" s="38"/>
      <c r="N61" s="38"/>
      <c r="O61" s="38"/>
      <c r="P61" s="38" t="s">
        <v>81</v>
      </c>
      <c r="Q61" s="38" t="s">
        <v>107</v>
      </c>
      <c r="R61" s="38"/>
      <c r="S61" s="67"/>
    </row>
    <row r="62" spans="1:19" ht="14.25" customHeight="1">
      <c r="A62" s="11" t="s">
        <v>110</v>
      </c>
      <c r="B62" s="39" t="s">
        <v>111</v>
      </c>
      <c r="C62" s="40"/>
      <c r="D62" s="41">
        <v>1</v>
      </c>
      <c r="E62" s="42" t="s">
        <v>112</v>
      </c>
      <c r="F62" s="43">
        <v>30</v>
      </c>
      <c r="G62" s="44">
        <f>F62/18</f>
        <v>1.6666666666666667</v>
      </c>
      <c r="H62" s="43"/>
      <c r="I62" s="43"/>
      <c r="J62" s="43">
        <v>2</v>
      </c>
      <c r="K62" s="43"/>
      <c r="L62" s="43"/>
      <c r="M62" s="43"/>
      <c r="N62" s="43"/>
      <c r="O62" s="43"/>
      <c r="P62" s="43"/>
      <c r="Q62" s="43"/>
      <c r="R62" s="43" t="s">
        <v>29</v>
      </c>
      <c r="S62" s="68"/>
    </row>
    <row r="63" spans="1:19" ht="14.25" customHeight="1">
      <c r="A63" s="11"/>
      <c r="B63" s="45"/>
      <c r="C63" s="46"/>
      <c r="D63" s="47"/>
      <c r="E63" s="48" t="s">
        <v>113</v>
      </c>
      <c r="F63" s="49"/>
      <c r="G63" s="50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69"/>
    </row>
    <row r="64" spans="1:19" ht="14.25" customHeight="1">
      <c r="A64" s="11"/>
      <c r="B64" s="45"/>
      <c r="C64" s="46"/>
      <c r="D64" s="41">
        <v>2</v>
      </c>
      <c r="E64" s="42" t="s">
        <v>114</v>
      </c>
      <c r="F64" s="43">
        <v>36</v>
      </c>
      <c r="G64" s="44">
        <f>F64/18</f>
        <v>2</v>
      </c>
      <c r="H64" s="43"/>
      <c r="I64" s="43"/>
      <c r="J64" s="43"/>
      <c r="K64" s="43">
        <v>4</v>
      </c>
      <c r="L64" s="43"/>
      <c r="M64" s="43"/>
      <c r="N64" s="43"/>
      <c r="O64" s="43"/>
      <c r="P64" s="43"/>
      <c r="Q64" s="43"/>
      <c r="R64" s="43" t="s">
        <v>29</v>
      </c>
      <c r="S64" s="68"/>
    </row>
    <row r="65" spans="1:19" ht="14.25" customHeight="1">
      <c r="A65" s="11"/>
      <c r="B65" s="45"/>
      <c r="C65" s="46"/>
      <c r="D65" s="47"/>
      <c r="E65" s="48" t="s">
        <v>115</v>
      </c>
      <c r="F65" s="49"/>
      <c r="G65" s="50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69"/>
    </row>
    <row r="66" spans="1:19" ht="14.25" customHeight="1">
      <c r="A66" s="11"/>
      <c r="B66" s="45"/>
      <c r="C66" s="46"/>
      <c r="D66" s="70">
        <v>3</v>
      </c>
      <c r="E66" s="71" t="s">
        <v>116</v>
      </c>
      <c r="F66" s="43">
        <v>36</v>
      </c>
      <c r="G66" s="43">
        <f>F66/18</f>
        <v>2</v>
      </c>
      <c r="H66" s="43"/>
      <c r="I66" s="43"/>
      <c r="J66" s="43"/>
      <c r="K66" s="43"/>
      <c r="L66" s="43">
        <v>4</v>
      </c>
      <c r="M66" s="43"/>
      <c r="N66" s="43"/>
      <c r="O66" s="43"/>
      <c r="P66" s="43"/>
      <c r="Q66" s="43"/>
      <c r="R66" s="43" t="s">
        <v>29</v>
      </c>
      <c r="S66" s="68"/>
    </row>
    <row r="67" spans="1:19" ht="14.25" customHeight="1">
      <c r="A67" s="11"/>
      <c r="B67" s="72"/>
      <c r="C67" s="73"/>
      <c r="D67" s="70"/>
      <c r="E67" s="41" t="s">
        <v>117</v>
      </c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69"/>
    </row>
    <row r="68" spans="1:19" ht="14.25" customHeight="1">
      <c r="A68" s="11"/>
      <c r="B68" s="39" t="s">
        <v>118</v>
      </c>
      <c r="C68" s="40"/>
      <c r="D68" s="74">
        <v>1</v>
      </c>
      <c r="E68" s="12" t="s">
        <v>119</v>
      </c>
      <c r="F68" s="43">
        <v>36</v>
      </c>
      <c r="G68" s="43">
        <f>F68/18</f>
        <v>2</v>
      </c>
      <c r="H68" s="43"/>
      <c r="I68" s="43"/>
      <c r="J68" s="43"/>
      <c r="K68" s="43"/>
      <c r="L68" s="43"/>
      <c r="M68" s="43">
        <v>4</v>
      </c>
      <c r="N68" s="43"/>
      <c r="O68" s="43"/>
      <c r="P68" s="43"/>
      <c r="Q68" s="43"/>
      <c r="R68" s="43" t="s">
        <v>29</v>
      </c>
      <c r="S68" s="68"/>
    </row>
    <row r="69" spans="1:19" ht="14.25" customHeight="1">
      <c r="A69" s="11"/>
      <c r="B69" s="45"/>
      <c r="C69" s="46"/>
      <c r="D69" s="47"/>
      <c r="E69" s="12" t="s">
        <v>120</v>
      </c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69"/>
    </row>
    <row r="70" spans="1:19" ht="12" customHeight="1">
      <c r="A70" s="11"/>
      <c r="B70" s="45"/>
      <c r="C70" s="46"/>
      <c r="D70" s="74">
        <v>2</v>
      </c>
      <c r="E70" s="47" t="s">
        <v>121</v>
      </c>
      <c r="F70" s="43">
        <v>54</v>
      </c>
      <c r="G70" s="44">
        <f>F70/18</f>
        <v>3</v>
      </c>
      <c r="H70" s="43"/>
      <c r="I70" s="43"/>
      <c r="J70" s="43"/>
      <c r="K70" s="43">
        <v>6</v>
      </c>
      <c r="L70" s="43"/>
      <c r="M70" s="43"/>
      <c r="N70" s="43"/>
      <c r="O70" s="43"/>
      <c r="P70" s="43"/>
      <c r="Q70" s="43"/>
      <c r="R70" s="43" t="s">
        <v>29</v>
      </c>
      <c r="S70" s="68"/>
    </row>
    <row r="71" spans="1:19" ht="12" customHeight="1">
      <c r="A71" s="11"/>
      <c r="B71" s="45"/>
      <c r="C71" s="46"/>
      <c r="D71" s="47"/>
      <c r="E71" s="42" t="s">
        <v>122</v>
      </c>
      <c r="F71" s="49"/>
      <c r="G71" s="50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69"/>
    </row>
    <row r="72" spans="1:19" ht="14.25" customHeight="1">
      <c r="A72" s="11"/>
      <c r="B72" s="45"/>
      <c r="C72" s="46"/>
      <c r="D72" s="74">
        <v>3</v>
      </c>
      <c r="E72" s="71" t="s">
        <v>123</v>
      </c>
      <c r="F72" s="43">
        <v>18</v>
      </c>
      <c r="G72" s="44">
        <f>F72/18</f>
        <v>1</v>
      </c>
      <c r="H72" s="43"/>
      <c r="I72" s="43"/>
      <c r="J72" s="43"/>
      <c r="K72" s="43"/>
      <c r="L72" s="43">
        <v>2</v>
      </c>
      <c r="M72" s="43"/>
      <c r="N72" s="43"/>
      <c r="O72" s="43"/>
      <c r="P72" s="43"/>
      <c r="Q72" s="43"/>
      <c r="R72" s="43" t="s">
        <v>29</v>
      </c>
      <c r="S72" s="68"/>
    </row>
    <row r="73" spans="1:19" ht="14.25" customHeight="1">
      <c r="A73" s="11"/>
      <c r="B73" s="45"/>
      <c r="C73" s="46"/>
      <c r="D73" s="47"/>
      <c r="E73" s="42" t="s">
        <v>124</v>
      </c>
      <c r="F73" s="49"/>
      <c r="G73" s="50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69"/>
    </row>
    <row r="74" spans="1:19" ht="14.25" customHeight="1">
      <c r="A74" s="11"/>
      <c r="B74" s="45"/>
      <c r="C74" s="46"/>
      <c r="D74" s="74">
        <v>4</v>
      </c>
      <c r="E74" s="71" t="s">
        <v>125</v>
      </c>
      <c r="F74" s="43">
        <v>18</v>
      </c>
      <c r="G74" s="44">
        <f aca="true" t="shared" si="5" ref="G74:G79">F74/18</f>
        <v>1</v>
      </c>
      <c r="H74" s="43"/>
      <c r="I74" s="43"/>
      <c r="J74" s="43"/>
      <c r="K74" s="43"/>
      <c r="L74" s="43"/>
      <c r="M74" s="43"/>
      <c r="N74" s="43"/>
      <c r="O74" s="43">
        <v>2</v>
      </c>
      <c r="P74" s="43"/>
      <c r="Q74" s="43"/>
      <c r="R74" s="43" t="s">
        <v>29</v>
      </c>
      <c r="S74" s="68"/>
    </row>
    <row r="75" spans="1:19" ht="14.25" customHeight="1">
      <c r="A75" s="11"/>
      <c r="B75" s="45"/>
      <c r="C75" s="46"/>
      <c r="D75" s="47"/>
      <c r="E75" s="42" t="s">
        <v>126</v>
      </c>
      <c r="F75" s="49"/>
      <c r="G75" s="50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69"/>
    </row>
    <row r="76" spans="1:19" ht="14.25" customHeight="1">
      <c r="A76" s="11"/>
      <c r="B76" s="45"/>
      <c r="C76" s="46"/>
      <c r="D76" s="70">
        <v>5</v>
      </c>
      <c r="E76" s="71" t="s">
        <v>127</v>
      </c>
      <c r="F76" s="75">
        <v>48</v>
      </c>
      <c r="G76" s="44">
        <f t="shared" si="5"/>
        <v>2.6666666666666665</v>
      </c>
      <c r="H76" s="75"/>
      <c r="I76" s="75"/>
      <c r="J76" s="75"/>
      <c r="K76" s="75"/>
      <c r="L76" s="75"/>
      <c r="M76" s="75"/>
      <c r="N76" s="75" t="s">
        <v>63</v>
      </c>
      <c r="O76" s="75"/>
      <c r="P76" s="75"/>
      <c r="Q76" s="75"/>
      <c r="R76" s="75" t="s">
        <v>29</v>
      </c>
      <c r="S76" s="98"/>
    </row>
    <row r="77" spans="1:19" ht="14.25" customHeight="1">
      <c r="A77" s="11"/>
      <c r="B77" s="45"/>
      <c r="C77" s="46"/>
      <c r="D77" s="70"/>
      <c r="E77" s="42" t="s">
        <v>128</v>
      </c>
      <c r="F77" s="76"/>
      <c r="G77" s="50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98"/>
    </row>
    <row r="78" spans="1:19" ht="14.25" customHeight="1">
      <c r="A78" s="11"/>
      <c r="B78" s="45"/>
      <c r="C78" s="46"/>
      <c r="D78" s="77">
        <v>6</v>
      </c>
      <c r="E78" s="71" t="s">
        <v>129</v>
      </c>
      <c r="F78" s="78">
        <f>24*4</f>
        <v>96</v>
      </c>
      <c r="G78" s="79">
        <f t="shared" si="5"/>
        <v>5.333333333333333</v>
      </c>
      <c r="H78" s="75"/>
      <c r="I78" s="75"/>
      <c r="J78" s="75"/>
      <c r="K78" s="75"/>
      <c r="L78" s="75"/>
      <c r="M78" s="75"/>
      <c r="N78" s="75"/>
      <c r="O78" s="75"/>
      <c r="P78" s="95" t="s">
        <v>88</v>
      </c>
      <c r="Q78" s="75"/>
      <c r="R78" s="75" t="s">
        <v>29</v>
      </c>
      <c r="S78" s="99"/>
    </row>
    <row r="79" spans="1:19" ht="14.25" customHeight="1">
      <c r="A79" s="11"/>
      <c r="B79" s="72"/>
      <c r="C79" s="73"/>
      <c r="D79" s="80"/>
      <c r="E79" s="71" t="s">
        <v>130</v>
      </c>
      <c r="F79" s="81"/>
      <c r="G79" s="82"/>
      <c r="H79" s="76"/>
      <c r="I79" s="76"/>
      <c r="J79" s="76"/>
      <c r="K79" s="76"/>
      <c r="L79" s="76"/>
      <c r="M79" s="76"/>
      <c r="N79" s="76"/>
      <c r="O79" s="76"/>
      <c r="P79" s="96"/>
      <c r="Q79" s="76"/>
      <c r="R79" s="76"/>
      <c r="S79" s="100"/>
    </row>
    <row r="80" spans="1:19" ht="22.5" customHeight="1">
      <c r="A80" s="11"/>
      <c r="B80" s="83" t="s">
        <v>131</v>
      </c>
      <c r="C80" s="83"/>
      <c r="D80" s="83"/>
      <c r="E80" s="83"/>
      <c r="F80" s="84">
        <f>SUM(F62:F79)</f>
        <v>372</v>
      </c>
      <c r="G80" s="84">
        <f>SUM(G62:G79)</f>
        <v>20.666666666666668</v>
      </c>
      <c r="H80" s="38"/>
      <c r="I80" s="38"/>
      <c r="J80" s="71">
        <f>SUM(J62:J79)</f>
        <v>2</v>
      </c>
      <c r="K80" s="71">
        <f>SUM(K62:K79)</f>
        <v>10</v>
      </c>
      <c r="L80" s="71">
        <f>SUM(L62:L79)</f>
        <v>6</v>
      </c>
      <c r="M80" s="71"/>
      <c r="N80" s="71" t="s">
        <v>63</v>
      </c>
      <c r="O80" s="71">
        <f>SUM(O62:O79)</f>
        <v>2</v>
      </c>
      <c r="P80" s="71" t="s">
        <v>88</v>
      </c>
      <c r="Q80" s="71"/>
      <c r="R80" s="38"/>
      <c r="S80" s="67"/>
    </row>
    <row r="81" spans="1:19" ht="14.25">
      <c r="A81" s="11" t="s">
        <v>132</v>
      </c>
      <c r="B81" s="71" t="s">
        <v>133</v>
      </c>
      <c r="C81" s="71"/>
      <c r="D81" s="71"/>
      <c r="E81" s="71"/>
      <c r="F81" s="71">
        <v>30</v>
      </c>
      <c r="G81" s="71">
        <v>1</v>
      </c>
      <c r="H81" s="38" t="s">
        <v>69</v>
      </c>
      <c r="I81" s="38"/>
      <c r="J81" s="71"/>
      <c r="K81" s="71"/>
      <c r="L81" s="38"/>
      <c r="M81" s="71"/>
      <c r="N81" s="71"/>
      <c r="O81" s="38"/>
      <c r="P81" s="71"/>
      <c r="Q81" s="71"/>
      <c r="R81" s="38"/>
      <c r="S81" s="67" t="s">
        <v>29</v>
      </c>
    </row>
    <row r="82" spans="1:19" ht="14.25" customHeight="1">
      <c r="A82" s="11"/>
      <c r="B82" s="71" t="s">
        <v>134</v>
      </c>
      <c r="C82" s="71"/>
      <c r="D82" s="71"/>
      <c r="E82" s="71"/>
      <c r="F82" s="71">
        <v>30</v>
      </c>
      <c r="G82" s="71">
        <v>1</v>
      </c>
      <c r="H82" s="38"/>
      <c r="I82" s="38"/>
      <c r="J82" s="71"/>
      <c r="K82" s="71"/>
      <c r="L82" s="38"/>
      <c r="M82" s="38"/>
      <c r="N82" s="97" t="s">
        <v>69</v>
      </c>
      <c r="O82" s="38"/>
      <c r="P82" s="71"/>
      <c r="Q82" s="71"/>
      <c r="R82" s="38"/>
      <c r="S82" s="67" t="s">
        <v>29</v>
      </c>
    </row>
    <row r="83" spans="1:19" ht="47.25" customHeight="1">
      <c r="A83" s="21"/>
      <c r="B83" s="85" t="s">
        <v>135</v>
      </c>
      <c r="C83" s="85"/>
      <c r="D83" s="85"/>
      <c r="E83" s="85"/>
      <c r="F83" s="86">
        <v>60</v>
      </c>
      <c r="G83" s="86">
        <v>2</v>
      </c>
      <c r="H83" s="86" t="s">
        <v>69</v>
      </c>
      <c r="I83" s="86"/>
      <c r="J83" s="86"/>
      <c r="K83" s="86"/>
      <c r="L83" s="86"/>
      <c r="M83" s="86"/>
      <c r="N83" s="86" t="s">
        <v>69</v>
      </c>
      <c r="O83" s="86"/>
      <c r="P83" s="86"/>
      <c r="Q83" s="86"/>
      <c r="R83" s="101"/>
      <c r="S83" s="102"/>
    </row>
    <row r="84" spans="1:19" ht="15">
      <c r="A84" s="87" t="s">
        <v>136</v>
      </c>
      <c r="B84" s="88"/>
      <c r="C84" s="88"/>
      <c r="D84" s="88"/>
      <c r="E84" s="89"/>
      <c r="F84" s="90">
        <f>F83+F80+F61+F57+F52+F42+F29</f>
        <v>5024</v>
      </c>
      <c r="G84" s="91">
        <f>G83+G80+G61+G58+G29</f>
        <v>278.3333333333333</v>
      </c>
      <c r="H84" s="92">
        <v>28</v>
      </c>
      <c r="I84" s="91">
        <v>28</v>
      </c>
      <c r="J84" s="91">
        <v>28</v>
      </c>
      <c r="K84" s="91">
        <v>28</v>
      </c>
      <c r="L84" s="91">
        <v>28</v>
      </c>
      <c r="M84" s="91">
        <v>28</v>
      </c>
      <c r="N84" s="91">
        <v>26</v>
      </c>
      <c r="O84" s="91">
        <v>26</v>
      </c>
      <c r="P84" s="91">
        <v>26</v>
      </c>
      <c r="Q84" s="91" t="s">
        <v>107</v>
      </c>
      <c r="R84" s="91"/>
      <c r="S84" s="103"/>
    </row>
    <row r="85" spans="1:19" ht="96.75" customHeight="1">
      <c r="A85" s="93" t="s">
        <v>137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</row>
  </sheetData>
  <sheetProtection/>
  <mergeCells count="192">
    <mergeCell ref="A1:S1"/>
    <mergeCell ref="F2:G2"/>
    <mergeCell ref="H2:Q2"/>
    <mergeCell ref="R2:S2"/>
    <mergeCell ref="B28:D28"/>
    <mergeCell ref="B29:E29"/>
    <mergeCell ref="B42:E42"/>
    <mergeCell ref="D52:E52"/>
    <mergeCell ref="B57:E57"/>
    <mergeCell ref="B58:E58"/>
    <mergeCell ref="B59:E59"/>
    <mergeCell ref="B60:E60"/>
    <mergeCell ref="B61:E61"/>
    <mergeCell ref="B80:E80"/>
    <mergeCell ref="B81:E81"/>
    <mergeCell ref="B82:E82"/>
    <mergeCell ref="B83:E83"/>
    <mergeCell ref="A84:E84"/>
    <mergeCell ref="A85:S85"/>
    <mergeCell ref="A5:A29"/>
    <mergeCell ref="A30:A58"/>
    <mergeCell ref="A59:A61"/>
    <mergeCell ref="A62:A80"/>
    <mergeCell ref="A81:A83"/>
    <mergeCell ref="B5:B13"/>
    <mergeCell ref="B14:B27"/>
    <mergeCell ref="B53:B56"/>
    <mergeCell ref="C5:C12"/>
    <mergeCell ref="C14:C21"/>
    <mergeCell ref="C22:C27"/>
    <mergeCell ref="C53:C56"/>
    <mergeCell ref="D2:D4"/>
    <mergeCell ref="D22:D27"/>
    <mergeCell ref="D62:D63"/>
    <mergeCell ref="D64:D65"/>
    <mergeCell ref="D66:D67"/>
    <mergeCell ref="D68:D69"/>
    <mergeCell ref="D70:D71"/>
    <mergeCell ref="D72:D73"/>
    <mergeCell ref="D74:D75"/>
    <mergeCell ref="D76:D77"/>
    <mergeCell ref="D78:D79"/>
    <mergeCell ref="E2:E4"/>
    <mergeCell ref="F3:F4"/>
    <mergeCell ref="F22:F27"/>
    <mergeCell ref="F62:F63"/>
    <mergeCell ref="F64:F65"/>
    <mergeCell ref="F66:F67"/>
    <mergeCell ref="F68:F69"/>
    <mergeCell ref="F70:F71"/>
    <mergeCell ref="F72:F73"/>
    <mergeCell ref="F74:F75"/>
    <mergeCell ref="F76:F77"/>
    <mergeCell ref="F78:F79"/>
    <mergeCell ref="G3:G4"/>
    <mergeCell ref="G22:G27"/>
    <mergeCell ref="G62:G63"/>
    <mergeCell ref="G64:G65"/>
    <mergeCell ref="G66:G67"/>
    <mergeCell ref="G68:G69"/>
    <mergeCell ref="G70:G71"/>
    <mergeCell ref="G72:G73"/>
    <mergeCell ref="G74:G75"/>
    <mergeCell ref="G76:G77"/>
    <mergeCell ref="G78:G79"/>
    <mergeCell ref="H22:H27"/>
    <mergeCell ref="H62:H63"/>
    <mergeCell ref="H64:H65"/>
    <mergeCell ref="H66:H67"/>
    <mergeCell ref="H68:H69"/>
    <mergeCell ref="H70:H71"/>
    <mergeCell ref="H72:H73"/>
    <mergeCell ref="H74:H75"/>
    <mergeCell ref="H76:H77"/>
    <mergeCell ref="H78:H79"/>
    <mergeCell ref="I22:I27"/>
    <mergeCell ref="I62:I63"/>
    <mergeCell ref="I64:I65"/>
    <mergeCell ref="I66:I67"/>
    <mergeCell ref="I68:I69"/>
    <mergeCell ref="I70:I71"/>
    <mergeCell ref="I72:I73"/>
    <mergeCell ref="I74:I75"/>
    <mergeCell ref="I76:I77"/>
    <mergeCell ref="I78:I79"/>
    <mergeCell ref="J22:J27"/>
    <mergeCell ref="J62:J63"/>
    <mergeCell ref="J64:J65"/>
    <mergeCell ref="J66:J67"/>
    <mergeCell ref="J68:J69"/>
    <mergeCell ref="J70:J71"/>
    <mergeCell ref="J72:J73"/>
    <mergeCell ref="J74:J75"/>
    <mergeCell ref="J76:J77"/>
    <mergeCell ref="J78:J79"/>
    <mergeCell ref="K22:K27"/>
    <mergeCell ref="K62:K63"/>
    <mergeCell ref="K64:K65"/>
    <mergeCell ref="K66:K67"/>
    <mergeCell ref="K68:K69"/>
    <mergeCell ref="K70:K71"/>
    <mergeCell ref="K72:K73"/>
    <mergeCell ref="K74:K75"/>
    <mergeCell ref="K76:K77"/>
    <mergeCell ref="K78:K79"/>
    <mergeCell ref="L22:L27"/>
    <mergeCell ref="L62:L63"/>
    <mergeCell ref="L64:L65"/>
    <mergeCell ref="L66:L67"/>
    <mergeCell ref="L68:L69"/>
    <mergeCell ref="L70:L71"/>
    <mergeCell ref="L72:L73"/>
    <mergeCell ref="L74:L75"/>
    <mergeCell ref="L76:L77"/>
    <mergeCell ref="L78:L79"/>
    <mergeCell ref="M22:M27"/>
    <mergeCell ref="M62:M63"/>
    <mergeCell ref="M64:M65"/>
    <mergeCell ref="M66:M67"/>
    <mergeCell ref="M68:M69"/>
    <mergeCell ref="M70:M71"/>
    <mergeCell ref="M72:M73"/>
    <mergeCell ref="M74:M75"/>
    <mergeCell ref="M76:M77"/>
    <mergeCell ref="M78:M79"/>
    <mergeCell ref="N22:N27"/>
    <mergeCell ref="N62:N63"/>
    <mergeCell ref="N64:N65"/>
    <mergeCell ref="N66:N67"/>
    <mergeCell ref="N68:N69"/>
    <mergeCell ref="N70:N71"/>
    <mergeCell ref="N72:N73"/>
    <mergeCell ref="N74:N75"/>
    <mergeCell ref="N76:N77"/>
    <mergeCell ref="N78:N79"/>
    <mergeCell ref="O22:O27"/>
    <mergeCell ref="O62:O63"/>
    <mergeCell ref="O64:O65"/>
    <mergeCell ref="O66:O67"/>
    <mergeCell ref="O68:O69"/>
    <mergeCell ref="O70:O71"/>
    <mergeCell ref="O72:O73"/>
    <mergeCell ref="O74:O75"/>
    <mergeCell ref="O76:O77"/>
    <mergeCell ref="O78:O79"/>
    <mergeCell ref="P22:P27"/>
    <mergeCell ref="P62:P63"/>
    <mergeCell ref="P64:P65"/>
    <mergeCell ref="P66:P67"/>
    <mergeCell ref="P68:P69"/>
    <mergeCell ref="P70:P71"/>
    <mergeCell ref="P72:P73"/>
    <mergeCell ref="P74:P75"/>
    <mergeCell ref="P76:P77"/>
    <mergeCell ref="P78:P79"/>
    <mergeCell ref="Q22:Q27"/>
    <mergeCell ref="Q62:Q63"/>
    <mergeCell ref="Q64:Q65"/>
    <mergeCell ref="Q66:Q67"/>
    <mergeCell ref="Q68:Q69"/>
    <mergeCell ref="Q70:Q71"/>
    <mergeCell ref="Q72:Q73"/>
    <mergeCell ref="Q74:Q75"/>
    <mergeCell ref="Q76:Q77"/>
    <mergeCell ref="Q78:Q79"/>
    <mergeCell ref="R3:R4"/>
    <mergeCell ref="R22:R27"/>
    <mergeCell ref="R62:R63"/>
    <mergeCell ref="R64:R65"/>
    <mergeCell ref="R66:R67"/>
    <mergeCell ref="R68:R69"/>
    <mergeCell ref="R70:R71"/>
    <mergeCell ref="R72:R73"/>
    <mergeCell ref="R74:R75"/>
    <mergeCell ref="R76:R77"/>
    <mergeCell ref="R78:R79"/>
    <mergeCell ref="S3:S4"/>
    <mergeCell ref="S22:S27"/>
    <mergeCell ref="S62:S63"/>
    <mergeCell ref="S64:S65"/>
    <mergeCell ref="S66:S67"/>
    <mergeCell ref="S68:S69"/>
    <mergeCell ref="S70:S71"/>
    <mergeCell ref="S72:S73"/>
    <mergeCell ref="S74:S75"/>
    <mergeCell ref="S76:S77"/>
    <mergeCell ref="S78:S79"/>
    <mergeCell ref="A2:C4"/>
    <mergeCell ref="B30:C41"/>
    <mergeCell ref="B43:C52"/>
    <mergeCell ref="B62:C67"/>
    <mergeCell ref="B68:C79"/>
  </mergeCells>
  <printOptions horizontalCentered="1"/>
  <pageMargins left="0.2361111111111111" right="0.2361111111111111" top="0.7875" bottom="0.5902777777777778" header="0.5118055555555555" footer="0.5118055555555555"/>
  <pageSetup fitToHeight="1" fitToWidth="1"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</dc:creator>
  <cp:keywords/>
  <dc:description/>
  <cp:lastModifiedBy>c</cp:lastModifiedBy>
  <cp:lastPrinted>2020-08-01T09:20:32Z</cp:lastPrinted>
  <dcterms:created xsi:type="dcterms:W3CDTF">2013-06-10T04:47:37Z</dcterms:created>
  <dcterms:modified xsi:type="dcterms:W3CDTF">2021-06-10T00:18:07Z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87282064916548A1B35965069E881200</vt:lpwstr>
  </property>
</Properties>
</file>